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1820" activeTab="0"/>
  </bookViews>
  <sheets>
    <sheet name="FUNDEB" sheetId="1" r:id="rId1"/>
    <sheet name="Ensino Rec Próprios" sheetId="2" r:id="rId2"/>
  </sheets>
  <definedNames/>
  <calcPr fullCalcOnLoad="1"/>
</workbook>
</file>

<file path=xl/sharedStrings.xml><?xml version="1.0" encoding="utf-8"?>
<sst xmlns="http://schemas.openxmlformats.org/spreadsheetml/2006/main" count="117" uniqueCount="60">
  <si>
    <t>RECEITAS DO FUNDEB</t>
  </si>
  <si>
    <t>RETENÇÕES AO FUNDEB</t>
  </si>
  <si>
    <t/>
  </si>
  <si>
    <t>PREVISÃO ATUALIZADA PARA O EXERCÍCIO</t>
  </si>
  <si>
    <t>RECEBIDO ATÉ TRIMESTRE</t>
  </si>
  <si>
    <t>RETIDO ATÉ O TRIMESTRE</t>
  </si>
  <si>
    <t>RECEITA DE TRANSFERÊNCIAS</t>
  </si>
  <si>
    <t>RECEITAS DE APLICAÇÕES FINANCEIRAS</t>
  </si>
  <si>
    <t>APURAÇÃO DO RESULTADO DO FUNDEB ATÉ O TRIMESTRE</t>
  </si>
  <si>
    <t>TOTAL DA RECEITA</t>
  </si>
  <si>
    <t>TRANSFERÊNCIAS RECEBIDAS</t>
  </si>
  <si>
    <t>RETENÇÕES</t>
  </si>
  <si>
    <t>APLICAÇÕES MÍNIMAS OBRIGATÓRIAS</t>
  </si>
  <si>
    <t>TOTAL</t>
  </si>
  <si>
    <t>DIFERENÇA (RECEBIDO - RETIDO)</t>
  </si>
  <si>
    <t>MAGISTÉRIO (60% DO TOTAL)</t>
  </si>
  <si>
    <t>GANHO</t>
  </si>
  <si>
    <t>PERDA</t>
  </si>
  <si>
    <t>DESPESAS TOTAIS</t>
  </si>
  <si>
    <t>DOTAÇÃO PARA O EXERCÍCIO</t>
  </si>
  <si>
    <t>DESPESA ATÉ O TRIMESTRE</t>
  </si>
  <si>
    <t>DESPESA LIQUIDADA ATÉ O TRIMESTRE</t>
  </si>
  <si>
    <t>DESPESA PAGA ATÉ O TRIMESTRE</t>
  </si>
  <si>
    <t>VALOR</t>
  </si>
  <si>
    <t>%</t>
  </si>
  <si>
    <t>MAGISTÉRIO</t>
  </si>
  <si>
    <t>OUTRAS</t>
  </si>
  <si>
    <t>DEDUÇÕES</t>
  </si>
  <si>
    <t>( - ) Desp.c/Aposent. (3190.01.00)</t>
  </si>
  <si>
    <t>( - ) Desp.c/Pensões. (3190.03.00)</t>
  </si>
  <si>
    <t>DESPESAS LÍQUIDAS</t>
  </si>
  <si>
    <t>REINALDO NOGUEIRA LOPES CRUZ</t>
  </si>
  <si>
    <t>ROMEU SÉRGIO COLAN</t>
  </si>
  <si>
    <t>CONTADOR - CRC-SP 127629</t>
  </si>
  <si>
    <t xml:space="preserve">            PREFEITURA MUNICIPAL DE INDAIATUBA</t>
  </si>
  <si>
    <t>PREFEITO MUNICIPAL</t>
  </si>
  <si>
    <t>QUADRO 5 - Aplicações Com Recursos do FUNDEB - Período: 2º TRIMESTRE (2016)</t>
  </si>
  <si>
    <t>Quadro 6 - Aplicações com Recursos Próprios em Ensino - Período: 2º Trimestre (2016)</t>
  </si>
  <si>
    <t>RECEITAS DE IMPOSTOS</t>
  </si>
  <si>
    <t>APLICAÇÕES MÍNIMAS CONSTITUCIONAIS</t>
  </si>
  <si>
    <t>ARRECADADO ATE O TRIMESTRE</t>
  </si>
  <si>
    <t>PARA O EXERCÍCIO</t>
  </si>
  <si>
    <t>ATÉ O TRIMESTRE</t>
  </si>
  <si>
    <t>Próprios</t>
  </si>
  <si>
    <t>Transferências da União</t>
  </si>
  <si>
    <t>Transferências do Estado</t>
  </si>
  <si>
    <t>Retenções ao FUNDEB</t>
  </si>
  <si>
    <t>RECEITAS LÍQUIDAS</t>
  </si>
  <si>
    <t>DOTAÇÃO ATUALIZADA PARA O EXERCÍCIO</t>
  </si>
  <si>
    <t>DESPESA EMPENHADA ATÉ O TRIMESTRE</t>
  </si>
  <si>
    <t>DESPESA LIQUIDA ATÉ O TRIMESTE</t>
  </si>
  <si>
    <t>Educação Infantil</t>
  </si>
  <si>
    <t>Ensino Fundamental</t>
  </si>
  <si>
    <t>Educação Básica</t>
  </si>
  <si>
    <t>(-) Ganhos de Aplicações Financeiras</t>
  </si>
  <si>
    <t>FUNDEB RETIDO E NÃO APLICADO NO RETORNO</t>
  </si>
  <si>
    <t>EDUCAÇÃO INFANTIL</t>
  </si>
  <si>
    <t>ENSINO FUNDAMENTAL</t>
  </si>
  <si>
    <t>EDUCAÇÃO BÁSICA</t>
  </si>
  <si>
    <t xml:space="preserve">PREFEITO MUNICIPAL -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</si>
</sst>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\(#,##0.00\)"/>
  </numFmts>
  <fonts count="44">
    <font>
      <sz val="10"/>
      <name val="Arial"/>
      <family val="0"/>
    </font>
    <font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.25"/>
      <name val="Times New Roman"/>
      <family val="1"/>
    </font>
    <font>
      <sz val="8.2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 quotePrefix="1">
      <alignment horizontal="center" vertical="center"/>
    </xf>
    <xf numFmtId="43" fontId="6" fillId="0" borderId="10" xfId="51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left" vertical="center"/>
    </xf>
    <xf numFmtId="43" fontId="6" fillId="0" borderId="10" xfId="51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 quotePrefix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3" fontId="7" fillId="0" borderId="10" xfId="51" applyFont="1" applyBorder="1" applyAlignment="1">
      <alignment horizontal="center" vertical="center"/>
    </xf>
    <xf numFmtId="43" fontId="4" fillId="0" borderId="10" xfId="51" applyFont="1" applyBorder="1" applyAlignment="1">
      <alignment horizontal="center" vertical="center"/>
    </xf>
    <xf numFmtId="43" fontId="6" fillId="0" borderId="10" xfId="51" applyFont="1" applyBorder="1" applyAlignment="1">
      <alignment horizontal="center" vertical="center"/>
    </xf>
    <xf numFmtId="43" fontId="3" fillId="0" borderId="10" xfId="5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2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left" vertical="center"/>
    </xf>
    <xf numFmtId="43" fontId="26" fillId="0" borderId="12" xfId="53" applyFont="1" applyBorder="1" applyAlignment="1">
      <alignment horizontal="center" vertical="center"/>
    </xf>
    <xf numFmtId="43" fontId="26" fillId="0" borderId="13" xfId="53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49" fontId="25" fillId="0" borderId="10" xfId="0" applyNumberFormat="1" applyFont="1" applyBorder="1" applyAlignment="1">
      <alignment horizontal="left" vertical="center"/>
    </xf>
    <xf numFmtId="164" fontId="26" fillId="0" borderId="12" xfId="53" applyNumberFormat="1" applyFont="1" applyBorder="1" applyAlignment="1">
      <alignment horizontal="right" vertical="center"/>
    </xf>
    <xf numFmtId="164" fontId="26" fillId="0" borderId="13" xfId="53" applyNumberFormat="1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3" fontId="26" fillId="0" borderId="10" xfId="53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:F3"/>
    </sheetView>
  </sheetViews>
  <sheetFormatPr defaultColWidth="9.140625" defaultRowHeight="12.75"/>
  <cols>
    <col min="1" max="1" width="30.00390625" style="1" customWidth="1"/>
    <col min="2" max="2" width="16.00390625" style="1" customWidth="1"/>
    <col min="3" max="3" width="15.140625" style="1" customWidth="1"/>
    <col min="4" max="4" width="15.28125" style="1" customWidth="1"/>
    <col min="5" max="5" width="10.421875" style="1" customWidth="1"/>
    <col min="6" max="6" width="23.7109375" style="1" customWidth="1"/>
    <col min="7" max="7" width="12.00390625" style="1" bestFit="1" customWidth="1"/>
    <col min="8" max="8" width="13.28125" style="1" customWidth="1"/>
    <col min="9" max="9" width="15.8515625" style="1" customWidth="1"/>
    <col min="10" max="16384" width="9.140625" style="1" customWidth="1"/>
  </cols>
  <sheetData>
    <row r="1" spans="1:6" ht="12.75" customHeight="1">
      <c r="A1" s="12" t="s">
        <v>34</v>
      </c>
      <c r="B1" s="12"/>
      <c r="C1" s="12"/>
      <c r="D1" s="12"/>
      <c r="E1" s="12"/>
      <c r="F1" s="12"/>
    </row>
    <row r="2" spans="1:6" ht="12.75" customHeight="1">
      <c r="A2" s="12"/>
      <c r="B2" s="12"/>
      <c r="C2" s="12"/>
      <c r="D2" s="12"/>
      <c r="E2" s="12"/>
      <c r="F2" s="12"/>
    </row>
    <row r="3" spans="1:6" ht="12.75">
      <c r="A3" s="12"/>
      <c r="B3" s="12"/>
      <c r="C3" s="12"/>
      <c r="D3" s="12"/>
      <c r="E3" s="12"/>
      <c r="F3" s="12"/>
    </row>
    <row r="4" ht="12.75"/>
    <row r="5" spans="1:10" ht="12.75">
      <c r="A5" s="11" t="s">
        <v>36</v>
      </c>
      <c r="B5" s="11"/>
      <c r="C5" s="11"/>
      <c r="D5" s="11"/>
      <c r="E5" s="11"/>
      <c r="F5" s="11"/>
      <c r="G5" s="11"/>
      <c r="H5" s="11"/>
      <c r="I5" s="11"/>
      <c r="J5" s="2"/>
    </row>
    <row r="7" spans="1:9" ht="12.75">
      <c r="A7" s="14" t="s">
        <v>0</v>
      </c>
      <c r="B7" s="15"/>
      <c r="C7" s="15"/>
      <c r="D7" s="15"/>
      <c r="E7" s="15"/>
      <c r="F7" s="14" t="s">
        <v>1</v>
      </c>
      <c r="G7" s="15"/>
      <c r="H7" s="15"/>
      <c r="I7" s="15"/>
    </row>
    <row r="8" spans="1:9" ht="12.75">
      <c r="A8" s="3" t="s">
        <v>2</v>
      </c>
      <c r="B8" s="13" t="s">
        <v>3</v>
      </c>
      <c r="C8" s="10"/>
      <c r="D8" s="13" t="s">
        <v>4</v>
      </c>
      <c r="E8" s="10"/>
      <c r="F8" s="13" t="s">
        <v>3</v>
      </c>
      <c r="G8" s="10"/>
      <c r="H8" s="13" t="s">
        <v>5</v>
      </c>
      <c r="I8" s="10"/>
    </row>
    <row r="9" spans="1:9" ht="12.75">
      <c r="A9" s="3" t="s">
        <v>6</v>
      </c>
      <c r="B9" s="21">
        <v>91000000</v>
      </c>
      <c r="C9" s="22"/>
      <c r="D9" s="21">
        <v>46097193.5</v>
      </c>
      <c r="E9" s="22"/>
      <c r="F9" s="21">
        <v>64900000</v>
      </c>
      <c r="G9" s="22"/>
      <c r="H9" s="21">
        <v>34278428.15</v>
      </c>
      <c r="I9" s="22"/>
    </row>
    <row r="10" spans="1:9" ht="12.75">
      <c r="A10" s="3" t="s">
        <v>7</v>
      </c>
      <c r="B10" s="21">
        <v>280000</v>
      </c>
      <c r="C10" s="22"/>
      <c r="D10" s="21">
        <v>241831.01</v>
      </c>
      <c r="E10" s="22"/>
      <c r="F10" s="16" t="s">
        <v>8</v>
      </c>
      <c r="G10" s="15"/>
      <c r="H10" s="15"/>
      <c r="I10" s="15"/>
    </row>
    <row r="11" spans="1:9" ht="12.75">
      <c r="A11" s="5" t="s">
        <v>9</v>
      </c>
      <c r="B11" s="19">
        <f>SUM(B9:C10)</f>
        <v>91280000</v>
      </c>
      <c r="C11" s="22"/>
      <c r="D11" s="19">
        <f>SUM(D9:E10)</f>
        <v>46339024.51</v>
      </c>
      <c r="E11" s="22"/>
      <c r="F11" s="23" t="s">
        <v>10</v>
      </c>
      <c r="G11" s="10"/>
      <c r="H11" s="23" t="s">
        <v>11</v>
      </c>
      <c r="I11" s="10"/>
    </row>
    <row r="12" spans="1:9" ht="12.75">
      <c r="A12" s="16" t="s">
        <v>12</v>
      </c>
      <c r="B12" s="15"/>
      <c r="C12" s="15"/>
      <c r="D12" s="15"/>
      <c r="E12" s="15"/>
      <c r="F12" s="21">
        <f>D9</f>
        <v>46097193.5</v>
      </c>
      <c r="G12" s="22"/>
      <c r="H12" s="21">
        <f>H9</f>
        <v>34278428.15</v>
      </c>
      <c r="I12" s="22"/>
    </row>
    <row r="13" spans="1:9" ht="12.75">
      <c r="A13" s="3" t="s">
        <v>13</v>
      </c>
      <c r="B13" s="19">
        <f>B11</f>
        <v>91280000</v>
      </c>
      <c r="C13" s="20"/>
      <c r="D13" s="19">
        <f>D11</f>
        <v>46339024.51</v>
      </c>
      <c r="E13" s="20"/>
      <c r="F13" s="16" t="s">
        <v>14</v>
      </c>
      <c r="G13" s="15"/>
      <c r="H13" s="15"/>
      <c r="I13" s="15"/>
    </row>
    <row r="14" spans="1:9" ht="12.75">
      <c r="A14" s="3" t="s">
        <v>15</v>
      </c>
      <c r="B14" s="21">
        <f>B13*60%</f>
        <v>54768000</v>
      </c>
      <c r="C14" s="22"/>
      <c r="D14" s="21">
        <f>D13*60%</f>
        <v>27803414.705999997</v>
      </c>
      <c r="E14" s="22"/>
      <c r="F14" s="3" t="s">
        <v>16</v>
      </c>
      <c r="G14" s="4">
        <f>F12-H12</f>
        <v>11818765.350000001</v>
      </c>
      <c r="H14" s="3" t="s">
        <v>17</v>
      </c>
      <c r="I14" s="4">
        <v>0</v>
      </c>
    </row>
    <row r="16" spans="1:9" ht="12.75">
      <c r="A16" s="14" t="s">
        <v>18</v>
      </c>
      <c r="B16" s="15"/>
      <c r="C16" s="15"/>
      <c r="D16" s="15"/>
      <c r="E16" s="15"/>
      <c r="F16" s="15"/>
      <c r="G16" s="15"/>
      <c r="H16" s="15"/>
      <c r="I16" s="15"/>
    </row>
    <row r="17" spans="1:9" ht="12.75">
      <c r="A17" s="3" t="s">
        <v>2</v>
      </c>
      <c r="B17" s="16" t="s">
        <v>19</v>
      </c>
      <c r="C17" s="17"/>
      <c r="D17" s="16" t="s">
        <v>20</v>
      </c>
      <c r="E17" s="17"/>
      <c r="F17" s="16" t="s">
        <v>21</v>
      </c>
      <c r="G17" s="17"/>
      <c r="H17" s="16" t="s">
        <v>22</v>
      </c>
      <c r="I17" s="17"/>
    </row>
    <row r="18" spans="1:9" ht="12.75">
      <c r="A18" s="3" t="s">
        <v>2</v>
      </c>
      <c r="B18" s="5" t="s">
        <v>23</v>
      </c>
      <c r="C18" s="3" t="s">
        <v>24</v>
      </c>
      <c r="D18" s="3" t="s">
        <v>23</v>
      </c>
      <c r="E18" s="3" t="s">
        <v>24</v>
      </c>
      <c r="F18" s="3" t="s">
        <v>23</v>
      </c>
      <c r="G18" s="3" t="s">
        <v>24</v>
      </c>
      <c r="H18" s="3" t="s">
        <v>23</v>
      </c>
      <c r="I18" s="3" t="s">
        <v>24</v>
      </c>
    </row>
    <row r="19" spans="1:9" ht="12.75">
      <c r="A19" s="5" t="s">
        <v>13</v>
      </c>
      <c r="B19" s="4">
        <f aca="true" t="shared" si="0" ref="B19:I19">SUM(B20:B21)</f>
        <v>91280000</v>
      </c>
      <c r="C19" s="4">
        <f t="shared" si="0"/>
        <v>100</v>
      </c>
      <c r="D19" s="4">
        <f t="shared" si="0"/>
        <v>46719791.93</v>
      </c>
      <c r="E19" s="4">
        <f t="shared" si="0"/>
        <v>100.8216992567848</v>
      </c>
      <c r="F19" s="4">
        <f t="shared" si="0"/>
        <v>46131124.12</v>
      </c>
      <c r="G19" s="4">
        <f t="shared" si="0"/>
        <v>99.55134923059259</v>
      </c>
      <c r="H19" s="4">
        <f t="shared" si="0"/>
        <v>40202690.59</v>
      </c>
      <c r="I19" s="4">
        <f t="shared" si="0"/>
        <v>86.75774040371573</v>
      </c>
    </row>
    <row r="20" spans="1:9" ht="12.75">
      <c r="A20" s="5" t="s">
        <v>25</v>
      </c>
      <c r="B20" s="4">
        <v>73514000</v>
      </c>
      <c r="C20" s="4">
        <f>SUM(B20/B11*100)</f>
        <v>80.53680981595092</v>
      </c>
      <c r="D20" s="4">
        <v>36520779.21</v>
      </c>
      <c r="E20" s="4">
        <f>SUM(D20/D11*100)</f>
        <v>78.81214504659843</v>
      </c>
      <c r="F20" s="4">
        <v>35932111.4</v>
      </c>
      <c r="G20" s="4">
        <f>SUM(F20/D11*100)</f>
        <v>77.54179502040623</v>
      </c>
      <c r="H20" s="4">
        <v>30003677.87</v>
      </c>
      <c r="I20" s="4">
        <f>SUM(H20/D11*100)</f>
        <v>64.74818619352935</v>
      </c>
    </row>
    <row r="21" spans="1:9" ht="12.75">
      <c r="A21" s="5" t="s">
        <v>26</v>
      </c>
      <c r="B21" s="4">
        <v>17766000</v>
      </c>
      <c r="C21" s="4">
        <f>SUM(B21/B11*100)</f>
        <v>19.46319018404908</v>
      </c>
      <c r="D21" s="4">
        <v>10199012.72</v>
      </c>
      <c r="E21" s="4">
        <f>SUM(D21/D11*100)</f>
        <v>22.009554210186373</v>
      </c>
      <c r="F21" s="4">
        <v>10199012.72</v>
      </c>
      <c r="G21" s="4">
        <f>SUM(F21/D11*100)</f>
        <v>22.009554210186373</v>
      </c>
      <c r="H21" s="4">
        <v>10199012.72</v>
      </c>
      <c r="I21" s="4">
        <f>SUM(H21/D11*100)</f>
        <v>22.009554210186373</v>
      </c>
    </row>
    <row r="22" spans="1:9" ht="12.75">
      <c r="A22" s="18" t="s">
        <v>27</v>
      </c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9" t="s">
        <v>25</v>
      </c>
      <c r="B23" s="10"/>
      <c r="C23" s="10"/>
      <c r="D23" s="4">
        <f aca="true" t="shared" si="1" ref="D23:I23">SUM(D24:D25)</f>
        <v>0</v>
      </c>
      <c r="E23" s="4">
        <f t="shared" si="1"/>
        <v>0</v>
      </c>
      <c r="F23" s="4">
        <f t="shared" si="1"/>
        <v>0</v>
      </c>
      <c r="G23" s="4">
        <f t="shared" si="1"/>
        <v>0</v>
      </c>
      <c r="H23" s="4">
        <f t="shared" si="1"/>
        <v>0</v>
      </c>
      <c r="I23" s="4">
        <f t="shared" si="1"/>
        <v>0</v>
      </c>
    </row>
    <row r="24" spans="1:9" ht="12.75">
      <c r="A24" s="9" t="s">
        <v>28</v>
      </c>
      <c r="B24" s="10"/>
      <c r="C24" s="10"/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ht="12.75">
      <c r="A25" s="9" t="s">
        <v>29</v>
      </c>
      <c r="B25" s="10"/>
      <c r="C25" s="10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 ht="12.75">
      <c r="A26" s="13" t="s">
        <v>2</v>
      </c>
      <c r="B26" s="10"/>
      <c r="C26" s="10"/>
      <c r="D26" s="3" t="s">
        <v>2</v>
      </c>
      <c r="E26" s="3" t="s">
        <v>2</v>
      </c>
      <c r="F26" s="3" t="s">
        <v>2</v>
      </c>
      <c r="G26" s="3" t="s">
        <v>2</v>
      </c>
      <c r="H26" s="3" t="s">
        <v>2</v>
      </c>
      <c r="I26" s="3" t="s">
        <v>2</v>
      </c>
    </row>
    <row r="27" spans="1:9" ht="12.75">
      <c r="A27" s="9" t="s">
        <v>26</v>
      </c>
      <c r="B27" s="10"/>
      <c r="C27" s="10"/>
      <c r="D27" s="4">
        <f aca="true" t="shared" si="2" ref="D27:I27">SUM(D28:D29)</f>
        <v>0</v>
      </c>
      <c r="E27" s="4">
        <f t="shared" si="2"/>
        <v>0</v>
      </c>
      <c r="F27" s="4">
        <f t="shared" si="2"/>
        <v>0</v>
      </c>
      <c r="G27" s="4">
        <f t="shared" si="2"/>
        <v>0</v>
      </c>
      <c r="H27" s="4">
        <f t="shared" si="2"/>
        <v>0</v>
      </c>
      <c r="I27" s="4">
        <f t="shared" si="2"/>
        <v>0</v>
      </c>
    </row>
    <row r="28" spans="1:9" ht="12.75">
      <c r="A28" s="9" t="s">
        <v>28</v>
      </c>
      <c r="B28" s="10"/>
      <c r="C28" s="10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ht="12.75">
      <c r="A29" s="9" t="s">
        <v>29</v>
      </c>
      <c r="B29" s="10"/>
      <c r="C29" s="10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ht="12.75">
      <c r="A30" s="13" t="s">
        <v>2</v>
      </c>
      <c r="B30" s="10"/>
      <c r="C30" s="10"/>
      <c r="D30" s="3" t="s">
        <v>2</v>
      </c>
      <c r="E30" s="3" t="s">
        <v>2</v>
      </c>
      <c r="F30" s="3" t="s">
        <v>2</v>
      </c>
      <c r="G30" s="3" t="s">
        <v>2</v>
      </c>
      <c r="H30" s="3" t="s">
        <v>2</v>
      </c>
      <c r="I30" s="3" t="s">
        <v>2</v>
      </c>
    </row>
    <row r="31" spans="1:9" ht="12.75">
      <c r="A31" s="14" t="s">
        <v>30</v>
      </c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9" t="s">
        <v>13</v>
      </c>
      <c r="B32" s="10"/>
      <c r="C32" s="10"/>
      <c r="D32" s="4">
        <f aca="true" t="shared" si="3" ref="D32:I32">SUM(D33:D34)</f>
        <v>46719791.93</v>
      </c>
      <c r="E32" s="4">
        <f t="shared" si="3"/>
        <v>100.8216992567848</v>
      </c>
      <c r="F32" s="4">
        <f t="shared" si="3"/>
        <v>46131124.12</v>
      </c>
      <c r="G32" s="4">
        <f t="shared" si="3"/>
        <v>99.55134923059259</v>
      </c>
      <c r="H32" s="4">
        <f t="shared" si="3"/>
        <v>40202690.59</v>
      </c>
      <c r="I32" s="4">
        <f t="shared" si="3"/>
        <v>86.75774040371573</v>
      </c>
    </row>
    <row r="33" spans="1:9" ht="12.75">
      <c r="A33" s="9" t="s">
        <v>25</v>
      </c>
      <c r="B33" s="10"/>
      <c r="C33" s="10"/>
      <c r="D33" s="4">
        <f aca="true" t="shared" si="4" ref="D33:I33">SUM(D20-D23)</f>
        <v>36520779.21</v>
      </c>
      <c r="E33" s="4">
        <f t="shared" si="4"/>
        <v>78.81214504659843</v>
      </c>
      <c r="F33" s="4">
        <f t="shared" si="4"/>
        <v>35932111.4</v>
      </c>
      <c r="G33" s="4">
        <f t="shared" si="4"/>
        <v>77.54179502040623</v>
      </c>
      <c r="H33" s="4">
        <f t="shared" si="4"/>
        <v>30003677.87</v>
      </c>
      <c r="I33" s="4">
        <f t="shared" si="4"/>
        <v>64.74818619352935</v>
      </c>
    </row>
    <row r="34" spans="1:9" ht="12.75">
      <c r="A34" s="9" t="s">
        <v>26</v>
      </c>
      <c r="B34" s="10"/>
      <c r="C34" s="10"/>
      <c r="D34" s="8">
        <f aca="true" t="shared" si="5" ref="D34:I34">SUM(D21-D27)</f>
        <v>10199012.72</v>
      </c>
      <c r="E34" s="8">
        <f t="shared" si="5"/>
        <v>22.009554210186373</v>
      </c>
      <c r="F34" s="8">
        <f t="shared" si="5"/>
        <v>10199012.72</v>
      </c>
      <c r="G34" s="8">
        <f t="shared" si="5"/>
        <v>22.009554210186373</v>
      </c>
      <c r="H34" s="8">
        <f t="shared" si="5"/>
        <v>10199012.72</v>
      </c>
      <c r="I34" s="8">
        <f t="shared" si="5"/>
        <v>22.009554210186373</v>
      </c>
    </row>
    <row r="36" spans="1:6" ht="12.75">
      <c r="A36" s="6"/>
      <c r="F36" s="6"/>
    </row>
    <row r="37" spans="1:6" ht="12.75">
      <c r="A37" s="7" t="s">
        <v>31</v>
      </c>
      <c r="F37" s="7" t="s">
        <v>32</v>
      </c>
    </row>
    <row r="38" spans="1:6" ht="12.75">
      <c r="A38" s="7" t="s">
        <v>35</v>
      </c>
      <c r="F38" s="7" t="s">
        <v>33</v>
      </c>
    </row>
  </sheetData>
  <sheetProtection/>
  <mergeCells count="45">
    <mergeCell ref="A7:E7"/>
    <mergeCell ref="F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I10"/>
    <mergeCell ref="B11:C11"/>
    <mergeCell ref="D11:E11"/>
    <mergeCell ref="F11:G11"/>
    <mergeCell ref="H11:I11"/>
    <mergeCell ref="A12:E12"/>
    <mergeCell ref="F12:G12"/>
    <mergeCell ref="H12:I12"/>
    <mergeCell ref="B13:C13"/>
    <mergeCell ref="D13:E13"/>
    <mergeCell ref="F13:I13"/>
    <mergeCell ref="B14:C14"/>
    <mergeCell ref="D14:E14"/>
    <mergeCell ref="A16:I16"/>
    <mergeCell ref="B17:C17"/>
    <mergeCell ref="D17:E17"/>
    <mergeCell ref="F17:G17"/>
    <mergeCell ref="H17:I17"/>
    <mergeCell ref="A29:C29"/>
    <mergeCell ref="A22:I22"/>
    <mergeCell ref="A23:C23"/>
    <mergeCell ref="A24:C24"/>
    <mergeCell ref="A25:C25"/>
    <mergeCell ref="A34:C34"/>
    <mergeCell ref="A5:I5"/>
    <mergeCell ref="A1:F3"/>
    <mergeCell ref="A30:C30"/>
    <mergeCell ref="A31:I31"/>
    <mergeCell ref="A32:C32"/>
    <mergeCell ref="A33:C33"/>
    <mergeCell ref="A26:C26"/>
    <mergeCell ref="A27:C27"/>
    <mergeCell ref="A28:C28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1" customWidth="1"/>
    <col min="2" max="2" width="17.421875" style="1" customWidth="1"/>
    <col min="3" max="3" width="18.7109375" style="1" customWidth="1"/>
    <col min="4" max="4" width="12.8515625" style="1" bestFit="1" customWidth="1"/>
    <col min="5" max="5" width="22.28125" style="1" customWidth="1"/>
    <col min="6" max="6" width="12.8515625" style="1" bestFit="1" customWidth="1"/>
    <col min="7" max="7" width="15.140625" style="1" customWidth="1"/>
    <col min="8" max="8" width="12.8515625" style="1" bestFit="1" customWidth="1"/>
    <col min="9" max="9" width="16.28125" style="1" customWidth="1"/>
    <col min="10" max="16384" width="9.140625" style="1" customWidth="1"/>
  </cols>
  <sheetData>
    <row r="3" spans="1:6" ht="12.75" customHeight="1">
      <c r="A3" s="12" t="s">
        <v>34</v>
      </c>
      <c r="B3" s="12"/>
      <c r="C3" s="12"/>
      <c r="D3" s="12"/>
      <c r="E3" s="12"/>
      <c r="F3" s="12"/>
    </row>
    <row r="4" spans="1:6" ht="12.75" customHeight="1">
      <c r="A4" s="12"/>
      <c r="B4" s="12"/>
      <c r="C4" s="12"/>
      <c r="D4" s="12"/>
      <c r="E4" s="12"/>
      <c r="F4" s="12"/>
    </row>
    <row r="5" spans="1:6" ht="12.75">
      <c r="A5" s="12"/>
      <c r="B5" s="12"/>
      <c r="C5" s="12"/>
      <c r="D5" s="12"/>
      <c r="E5" s="12"/>
      <c r="F5" s="12"/>
    </row>
    <row r="6" ht="12.75"/>
    <row r="7" ht="12.75">
      <c r="A7" s="24" t="s">
        <v>37</v>
      </c>
    </row>
    <row r="9" spans="1:9" ht="12.75">
      <c r="A9" s="25" t="s">
        <v>38</v>
      </c>
      <c r="B9" s="26"/>
      <c r="C9" s="26"/>
      <c r="D9" s="26"/>
      <c r="E9" s="26"/>
      <c r="F9" s="25" t="s">
        <v>39</v>
      </c>
      <c r="G9" s="26"/>
      <c r="H9" s="26"/>
      <c r="I9" s="26"/>
    </row>
    <row r="10" spans="1:9" ht="12.75">
      <c r="A10" s="27"/>
      <c r="B10" s="28" t="s">
        <v>3</v>
      </c>
      <c r="C10" s="26"/>
      <c r="D10" s="28" t="s">
        <v>40</v>
      </c>
      <c r="E10" s="26"/>
      <c r="F10" s="28" t="s">
        <v>41</v>
      </c>
      <c r="G10" s="26"/>
      <c r="H10" s="28" t="s">
        <v>42</v>
      </c>
      <c r="I10" s="26"/>
    </row>
    <row r="11" spans="1:9" ht="12.75">
      <c r="A11" s="29" t="s">
        <v>43</v>
      </c>
      <c r="B11" s="30">
        <v>199489000</v>
      </c>
      <c r="C11" s="31"/>
      <c r="D11" s="30">
        <v>110186187.67</v>
      </c>
      <c r="E11" s="31"/>
      <c r="F11" s="32"/>
      <c r="G11" s="33"/>
      <c r="H11" s="33"/>
      <c r="I11" s="34"/>
    </row>
    <row r="12" spans="1:9" ht="12.75">
      <c r="A12" s="29" t="s">
        <v>44</v>
      </c>
      <c r="B12" s="30">
        <v>65200000</v>
      </c>
      <c r="C12" s="31"/>
      <c r="D12" s="30">
        <v>30151934.77</v>
      </c>
      <c r="E12" s="31"/>
      <c r="F12" s="32"/>
      <c r="G12" s="33"/>
      <c r="H12" s="33"/>
      <c r="I12" s="34"/>
    </row>
    <row r="13" spans="1:9" ht="12.75">
      <c r="A13" s="29" t="s">
        <v>45</v>
      </c>
      <c r="B13" s="30">
        <v>263000000</v>
      </c>
      <c r="C13" s="31"/>
      <c r="D13" s="30">
        <v>141255093.2</v>
      </c>
      <c r="E13" s="31"/>
      <c r="F13" s="32"/>
      <c r="G13" s="33"/>
      <c r="H13" s="33"/>
      <c r="I13" s="34"/>
    </row>
    <row r="14" spans="1:9" ht="12.75">
      <c r="A14" s="35" t="s">
        <v>13</v>
      </c>
      <c r="B14" s="30">
        <f>SUM(B11:C13)</f>
        <v>527689000</v>
      </c>
      <c r="C14" s="31"/>
      <c r="D14" s="30">
        <f>SUM(D11:E13)</f>
        <v>281593215.64</v>
      </c>
      <c r="E14" s="31"/>
      <c r="F14" s="25" t="s">
        <v>13</v>
      </c>
      <c r="G14" s="26"/>
      <c r="H14" s="26"/>
      <c r="I14" s="26"/>
    </row>
    <row r="15" spans="1:9" ht="12.75">
      <c r="A15" s="29" t="s">
        <v>46</v>
      </c>
      <c r="B15" s="36">
        <v>-64900000</v>
      </c>
      <c r="C15" s="37"/>
      <c r="D15" s="36">
        <v>-34278428.15</v>
      </c>
      <c r="E15" s="37"/>
      <c r="F15" s="30">
        <f>SUM(B14*25%)</f>
        <v>131922250</v>
      </c>
      <c r="G15" s="31"/>
      <c r="H15" s="30">
        <f>SUM(D14*25%)</f>
        <v>70398303.91</v>
      </c>
      <c r="I15" s="31"/>
    </row>
    <row r="16" spans="1:9" ht="12.75">
      <c r="A16" s="35" t="s">
        <v>47</v>
      </c>
      <c r="B16" s="30">
        <f>SUM(B14:C15)</f>
        <v>462789000</v>
      </c>
      <c r="C16" s="31"/>
      <c r="D16" s="30">
        <f>SUM(D14:E15)</f>
        <v>247314787.48999998</v>
      </c>
      <c r="E16" s="31"/>
      <c r="F16" s="38"/>
      <c r="G16" s="6"/>
      <c r="H16" s="6"/>
      <c r="I16" s="39"/>
    </row>
    <row r="18" spans="1:9" ht="12.75">
      <c r="A18" s="25" t="s">
        <v>18</v>
      </c>
      <c r="B18" s="26"/>
      <c r="C18" s="26"/>
      <c r="D18" s="26"/>
      <c r="E18" s="26"/>
      <c r="F18" s="26"/>
      <c r="G18" s="26"/>
      <c r="H18" s="26"/>
      <c r="I18" s="26"/>
    </row>
    <row r="19" spans="1:9" ht="12.75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2.75">
      <c r="A20" s="27"/>
      <c r="B20" s="28" t="s">
        <v>48</v>
      </c>
      <c r="C20" s="26"/>
      <c r="D20" s="28" t="s">
        <v>49</v>
      </c>
      <c r="E20" s="26"/>
      <c r="F20" s="28" t="s">
        <v>50</v>
      </c>
      <c r="G20" s="26"/>
      <c r="H20" s="28" t="s">
        <v>22</v>
      </c>
      <c r="I20" s="26"/>
    </row>
    <row r="21" spans="1:9" ht="12.75">
      <c r="A21" s="27"/>
      <c r="B21" s="29" t="s">
        <v>23</v>
      </c>
      <c r="C21" s="29" t="s">
        <v>24</v>
      </c>
      <c r="D21" s="29" t="s">
        <v>23</v>
      </c>
      <c r="E21" s="29" t="s">
        <v>24</v>
      </c>
      <c r="F21" s="29" t="s">
        <v>23</v>
      </c>
      <c r="G21" s="29" t="s">
        <v>24</v>
      </c>
      <c r="H21" s="29" t="s">
        <v>23</v>
      </c>
      <c r="I21" s="29" t="s">
        <v>24</v>
      </c>
    </row>
    <row r="22" spans="1:9" ht="12.75">
      <c r="A22" s="35" t="s">
        <v>13</v>
      </c>
      <c r="B22" s="40">
        <f aca="true" t="shared" si="0" ref="B22:I22">SUM(B23:B26)</f>
        <v>159711000</v>
      </c>
      <c r="C22" s="40">
        <f t="shared" si="0"/>
        <v>30.26612265936944</v>
      </c>
      <c r="D22" s="40">
        <f t="shared" si="0"/>
        <v>99946620.91999999</v>
      </c>
      <c r="E22" s="40">
        <f t="shared" si="0"/>
        <v>35.49326310750887</v>
      </c>
      <c r="F22" s="40">
        <f t="shared" si="0"/>
        <v>74884625.27000001</v>
      </c>
      <c r="G22" s="40">
        <f t="shared" si="0"/>
        <v>26.59319227553248</v>
      </c>
      <c r="H22" s="40">
        <f t="shared" si="0"/>
        <v>68661982.44</v>
      </c>
      <c r="I22" s="40">
        <f t="shared" si="0"/>
        <v>24.383393713497775</v>
      </c>
    </row>
    <row r="23" spans="1:9" ht="12.75">
      <c r="A23" s="35" t="s">
        <v>51</v>
      </c>
      <c r="B23" s="40">
        <v>56682000</v>
      </c>
      <c r="C23" s="40">
        <f>SUM(B23/B14*100)</f>
        <v>10.741554210908319</v>
      </c>
      <c r="D23" s="40">
        <v>42109999.86</v>
      </c>
      <c r="E23" s="40">
        <f>SUM(D23/D14*100)</f>
        <v>14.954195456837677</v>
      </c>
      <c r="F23" s="40">
        <v>28243316.8</v>
      </c>
      <c r="G23" s="40">
        <f>SUM(F23/D14*100)</f>
        <v>10.029828572328741</v>
      </c>
      <c r="H23" s="40">
        <v>24302581.39</v>
      </c>
      <c r="I23" s="40">
        <f>SUM(H23/D14*100)</f>
        <v>8.63038597530325</v>
      </c>
    </row>
    <row r="24" spans="1:9" ht="12.75">
      <c r="A24" s="35" t="s">
        <v>52</v>
      </c>
      <c r="B24" s="40">
        <v>38129000</v>
      </c>
      <c r="C24" s="40">
        <f>SUM(B24/B14*100)</f>
        <v>7.225657536920421</v>
      </c>
      <c r="D24" s="40">
        <v>23558192.91</v>
      </c>
      <c r="E24" s="40">
        <f>SUM(D24/D14*100)</f>
        <v>8.366037106560741</v>
      </c>
      <c r="F24" s="40">
        <v>12362880.32</v>
      </c>
      <c r="G24" s="40">
        <f>SUM(F24/D14*100)</f>
        <v>4.390333159093293</v>
      </c>
      <c r="H24" s="40">
        <v>10080972.9</v>
      </c>
      <c r="I24" s="40">
        <f>SUM(H24/D14*100)</f>
        <v>3.579977194084079</v>
      </c>
    </row>
    <row r="25" spans="1:9" ht="12.75">
      <c r="A25" s="35" t="s">
        <v>53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</row>
    <row r="26" spans="1:9" ht="12.75">
      <c r="A26" s="35" t="s">
        <v>46</v>
      </c>
      <c r="B26" s="40">
        <v>64900000</v>
      </c>
      <c r="C26" s="40">
        <f>SUM(B26/B14*100)</f>
        <v>12.298910911540698</v>
      </c>
      <c r="D26" s="40">
        <v>34278428.15</v>
      </c>
      <c r="E26" s="40">
        <f>SUM(D26/D14*100)</f>
        <v>12.173030544110448</v>
      </c>
      <c r="F26" s="40">
        <f>D26</f>
        <v>34278428.15</v>
      </c>
      <c r="G26" s="40">
        <f>SUM(F26/D14*100)</f>
        <v>12.173030544110448</v>
      </c>
      <c r="H26" s="40">
        <f>D26</f>
        <v>34278428.15</v>
      </c>
      <c r="I26" s="40">
        <f>SUM(H26/D14*100)</f>
        <v>12.173030544110448</v>
      </c>
    </row>
    <row r="28" spans="1:9" ht="12.75">
      <c r="A28" s="25" t="s">
        <v>27</v>
      </c>
      <c r="B28" s="26"/>
      <c r="C28" s="26"/>
      <c r="D28" s="26"/>
      <c r="E28" s="26"/>
      <c r="F28" s="26"/>
      <c r="G28" s="26"/>
      <c r="H28" s="26"/>
      <c r="I28" s="26"/>
    </row>
    <row r="29" spans="1:9" ht="12.75">
      <c r="A29" s="25" t="s">
        <v>51</v>
      </c>
      <c r="B29" s="26"/>
      <c r="C29" s="26"/>
      <c r="D29" s="27"/>
      <c r="E29" s="27"/>
      <c r="F29" s="27"/>
      <c r="G29" s="27"/>
      <c r="H29" s="27"/>
      <c r="I29" s="27"/>
    </row>
    <row r="30" spans="1:9" ht="12.75">
      <c r="A30" s="28" t="s">
        <v>54</v>
      </c>
      <c r="B30" s="26"/>
      <c r="C30" s="26"/>
      <c r="D30" s="40">
        <v>0</v>
      </c>
      <c r="E30" s="40">
        <f>SUM(D30/D14*100)</f>
        <v>0</v>
      </c>
      <c r="F30" s="40">
        <f>D30</f>
        <v>0</v>
      </c>
      <c r="G30" s="40">
        <f>E30</f>
        <v>0</v>
      </c>
      <c r="H30" s="40">
        <f>D30</f>
        <v>0</v>
      </c>
      <c r="I30" s="40">
        <f>E30</f>
        <v>0</v>
      </c>
    </row>
    <row r="31" spans="1:9" ht="12.75">
      <c r="A31" s="25" t="s">
        <v>52</v>
      </c>
      <c r="B31" s="26"/>
      <c r="C31" s="26"/>
      <c r="D31" s="27"/>
      <c r="E31" s="27"/>
      <c r="F31" s="27"/>
      <c r="G31" s="27"/>
      <c r="H31" s="27"/>
      <c r="I31" s="27"/>
    </row>
    <row r="32" spans="1:9" ht="12.75">
      <c r="A32" s="28" t="s">
        <v>54</v>
      </c>
      <c r="B32" s="26"/>
      <c r="C32" s="26"/>
      <c r="D32" s="40">
        <v>879311.41</v>
      </c>
      <c r="E32" s="40">
        <f>SUM(D32/D14*100)</f>
        <v>0.31226299539977087</v>
      </c>
      <c r="F32" s="40">
        <f>D32</f>
        <v>879311.41</v>
      </c>
      <c r="G32" s="40">
        <f>E32</f>
        <v>0.31226299539977087</v>
      </c>
      <c r="H32" s="40">
        <f>D32</f>
        <v>879311.41</v>
      </c>
      <c r="I32" s="40">
        <f>E32</f>
        <v>0.31226299539977087</v>
      </c>
    </row>
    <row r="33" spans="1:9" ht="12.75">
      <c r="A33" s="25" t="s">
        <v>55</v>
      </c>
      <c r="B33" s="26"/>
      <c r="C33" s="26"/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f>SUM(H33/D14*100)</f>
        <v>0</v>
      </c>
    </row>
    <row r="35" spans="1:9" ht="12.75">
      <c r="A35" s="25" t="s">
        <v>30</v>
      </c>
      <c r="B35" s="26"/>
      <c r="C35" s="26"/>
      <c r="D35" s="26"/>
      <c r="E35" s="26"/>
      <c r="F35" s="26"/>
      <c r="G35" s="26"/>
      <c r="H35" s="26"/>
      <c r="I35" s="26"/>
    </row>
    <row r="36" spans="1:9" ht="12.75">
      <c r="A36" s="25" t="s">
        <v>13</v>
      </c>
      <c r="B36" s="26"/>
      <c r="C36" s="26"/>
      <c r="D36" s="40">
        <f aca="true" t="shared" si="1" ref="D36:I36">SUM(D37:D40)</f>
        <v>99067309.50999999</v>
      </c>
      <c r="E36" s="40">
        <f t="shared" si="1"/>
        <v>35.181000112109096</v>
      </c>
      <c r="F36" s="40">
        <f t="shared" si="1"/>
        <v>74005313.86</v>
      </c>
      <c r="G36" s="40">
        <f t="shared" si="1"/>
        <v>26.28092928013271</v>
      </c>
      <c r="H36" s="40">
        <f t="shared" si="1"/>
        <v>67782671.03</v>
      </c>
      <c r="I36" s="40">
        <f t="shared" si="1"/>
        <v>24.071130718098004</v>
      </c>
    </row>
    <row r="37" spans="1:9" ht="12.75">
      <c r="A37" s="25" t="s">
        <v>56</v>
      </c>
      <c r="B37" s="26"/>
      <c r="C37" s="26"/>
      <c r="D37" s="40">
        <f aca="true" t="shared" si="2" ref="D37:I37">SUM(D23-D30)</f>
        <v>42109999.86</v>
      </c>
      <c r="E37" s="40">
        <f t="shared" si="2"/>
        <v>14.954195456837677</v>
      </c>
      <c r="F37" s="40">
        <f t="shared" si="2"/>
        <v>28243316.8</v>
      </c>
      <c r="G37" s="40">
        <f t="shared" si="2"/>
        <v>10.029828572328741</v>
      </c>
      <c r="H37" s="40">
        <f t="shared" si="2"/>
        <v>24302581.39</v>
      </c>
      <c r="I37" s="40">
        <f t="shared" si="2"/>
        <v>8.63038597530325</v>
      </c>
    </row>
    <row r="38" spans="1:9" ht="12.75">
      <c r="A38" s="25" t="s">
        <v>57</v>
      </c>
      <c r="B38" s="26"/>
      <c r="C38" s="26"/>
      <c r="D38" s="40">
        <f aca="true" t="shared" si="3" ref="D38:I38">SUM(D24-D32)</f>
        <v>22678881.5</v>
      </c>
      <c r="E38" s="40">
        <f t="shared" si="3"/>
        <v>8.05377411116097</v>
      </c>
      <c r="F38" s="40">
        <f t="shared" si="3"/>
        <v>11483568.91</v>
      </c>
      <c r="G38" s="40">
        <f t="shared" si="3"/>
        <v>4.078070163693522</v>
      </c>
      <c r="H38" s="40">
        <f t="shared" si="3"/>
        <v>9201661.49</v>
      </c>
      <c r="I38" s="40">
        <f t="shared" si="3"/>
        <v>3.267714198684308</v>
      </c>
    </row>
    <row r="39" spans="1:9" ht="12.75">
      <c r="A39" s="25" t="s">
        <v>58</v>
      </c>
      <c r="B39" s="26"/>
      <c r="C39" s="26"/>
      <c r="D39" s="40">
        <f aca="true" t="shared" si="4" ref="D39:I39">SUM(D25)</f>
        <v>0</v>
      </c>
      <c r="E39" s="40">
        <f t="shared" si="4"/>
        <v>0</v>
      </c>
      <c r="F39" s="40">
        <f t="shared" si="4"/>
        <v>0</v>
      </c>
      <c r="G39" s="40">
        <f t="shared" si="4"/>
        <v>0</v>
      </c>
      <c r="H39" s="40">
        <f t="shared" si="4"/>
        <v>0</v>
      </c>
      <c r="I39" s="40">
        <f t="shared" si="4"/>
        <v>0</v>
      </c>
    </row>
    <row r="40" spans="1:9" ht="12.75">
      <c r="A40" s="25" t="s">
        <v>1</v>
      </c>
      <c r="B40" s="26"/>
      <c r="C40" s="26"/>
      <c r="D40" s="40">
        <f aca="true" t="shared" si="5" ref="D40:I40">SUM(D26-D33)</f>
        <v>34278428.15</v>
      </c>
      <c r="E40" s="40">
        <f t="shared" si="5"/>
        <v>12.173030544110448</v>
      </c>
      <c r="F40" s="40">
        <f t="shared" si="5"/>
        <v>34278428.15</v>
      </c>
      <c r="G40" s="40">
        <f t="shared" si="5"/>
        <v>12.173030544110448</v>
      </c>
      <c r="H40" s="40">
        <f t="shared" si="5"/>
        <v>34278428.15</v>
      </c>
      <c r="I40" s="40">
        <f t="shared" si="5"/>
        <v>12.173030544110448</v>
      </c>
    </row>
    <row r="43" spans="1:4" ht="12.75">
      <c r="A43" s="6"/>
      <c r="C43" s="6"/>
      <c r="D43" s="6"/>
    </row>
    <row r="44" spans="1:3" ht="12.75">
      <c r="A44" s="41" t="s">
        <v>31</v>
      </c>
      <c r="C44" s="42" t="s">
        <v>32</v>
      </c>
    </row>
    <row r="45" spans="1:3" ht="12.75">
      <c r="A45" s="41" t="s">
        <v>59</v>
      </c>
      <c r="C45" s="42" t="s">
        <v>33</v>
      </c>
    </row>
  </sheetData>
  <sheetProtection/>
  <mergeCells count="39">
    <mergeCell ref="A35:I35"/>
    <mergeCell ref="A36:C36"/>
    <mergeCell ref="A37:C37"/>
    <mergeCell ref="A38:C38"/>
    <mergeCell ref="A39:C39"/>
    <mergeCell ref="A40:C40"/>
    <mergeCell ref="A28:I28"/>
    <mergeCell ref="A29:C29"/>
    <mergeCell ref="A30:C30"/>
    <mergeCell ref="A31:C31"/>
    <mergeCell ref="A32:C32"/>
    <mergeCell ref="A33:C33"/>
    <mergeCell ref="B16:C16"/>
    <mergeCell ref="D16:E16"/>
    <mergeCell ref="A18:I18"/>
    <mergeCell ref="B20:C20"/>
    <mergeCell ref="D20:E20"/>
    <mergeCell ref="F20:G20"/>
    <mergeCell ref="H20:I20"/>
    <mergeCell ref="B14:C14"/>
    <mergeCell ref="D14:E14"/>
    <mergeCell ref="F14:I14"/>
    <mergeCell ref="B15:C15"/>
    <mergeCell ref="D15:E15"/>
    <mergeCell ref="F15:G15"/>
    <mergeCell ref="H15:I15"/>
    <mergeCell ref="B11:C11"/>
    <mergeCell ref="D11:E11"/>
    <mergeCell ref="B12:C12"/>
    <mergeCell ref="D12:E12"/>
    <mergeCell ref="B13:C13"/>
    <mergeCell ref="D13:E13"/>
    <mergeCell ref="A3:F5"/>
    <mergeCell ref="A9:E9"/>
    <mergeCell ref="F9:I9"/>
    <mergeCell ref="B10:C10"/>
    <mergeCell ref="D10:E10"/>
    <mergeCell ref="F10:G10"/>
    <mergeCell ref="H10:I10"/>
  </mergeCells>
  <printOptions horizontalCentered="1"/>
  <pageMargins left="0.1968503937007874" right="0.1968503937007874" top="0.3937007874015748" bottom="0" header="0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Contabilidade Luis</cp:lastModifiedBy>
  <cp:lastPrinted>2016-07-22T17:52:48Z</cp:lastPrinted>
  <dcterms:created xsi:type="dcterms:W3CDTF">2012-01-25T11:45:17Z</dcterms:created>
  <dcterms:modified xsi:type="dcterms:W3CDTF">2016-07-22T17:52:53Z</dcterms:modified>
  <cp:category/>
  <cp:version/>
  <cp:contentType/>
  <cp:contentStatus/>
</cp:coreProperties>
</file>