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360" windowWidth="21840" windowHeight="9375" tabRatio="548" activeTab="0"/>
  </bookViews>
  <sheets>
    <sheet name="RREO-Anexo 12" sheetId="1" r:id="rId1"/>
  </sheets>
  <definedNames>
    <definedName name="_xlnm.Print_Area" localSheetId="0">'RREO-Anexo 12'!$A$1:$H$156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<sst xmlns="http://schemas.openxmlformats.org/spreadsheetml/2006/main" count="196" uniqueCount="153">
  <si>
    <t>¹ Essa linha apresentará valor somente no Relatório Resumido da Execução Orçamentária do último bimestre do exercício.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</si>
  <si>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</si>
  <si>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</si>
  <si>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</si>
  <si>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</si>
  <si>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</si>
  <si>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</si>
  <si>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</si>
  <si>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Até o Bimestre</t>
  </si>
  <si>
    <t>(a)</t>
  </si>
  <si>
    <t>(b)</t>
  </si>
  <si>
    <t>(c)</t>
  </si>
  <si>
    <t>DOTAÇÃO</t>
  </si>
  <si>
    <t>DESPESAS EMPENHADAS</t>
  </si>
  <si>
    <t>DESPESAS LIQUIDADAS</t>
  </si>
  <si>
    <t>(d)</t>
  </si>
  <si>
    <t>(e)</t>
  </si>
  <si>
    <t>(g)</t>
  </si>
  <si>
    <t>(h)</t>
  </si>
  <si>
    <t>DESPESAS CORRENTES</t>
  </si>
  <si>
    <t>DESPESAS DE CAPITAL</t>
  </si>
  <si>
    <t>TOTAL</t>
  </si>
  <si>
    <t xml:space="preserve">    Pessoal e Encargos Sociais</t>
  </si>
  <si>
    <t xml:space="preserve">    Outras Despesas Correntes</t>
  </si>
  <si>
    <t>(b/a) x 100</t>
  </si>
  <si>
    <t>(d/c) x 100</t>
  </si>
  <si>
    <t>Outras Subfunções</t>
  </si>
  <si>
    <t>(f)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</si>
  <si>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</si>
  <si>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</si>
  <si>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</si>
  <si>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</si>
  <si>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</si>
  <si>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</si>
  <si>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</si>
  <si>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</si>
  <si>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</si>
  <si>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</si>
  <si>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</si>
  <si>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</si>
  <si>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</si>
  <si>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(j)</t>
  </si>
  <si>
    <t>(k)</t>
  </si>
  <si>
    <t>RECEITAS DE OPERAÇÕES DE CRÉDITO VINCULADAS À SAÚDE</t>
  </si>
  <si>
    <t>(i)</t>
  </si>
  <si>
    <t>TRANSFERÊNCIA DE RECURSOS DO SISTEMA ÚNICO DE SAÚDE-SUS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</si>
  <si>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</si>
  <si>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</si>
  <si>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</si>
  <si>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</si>
  <si>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</si>
  <si>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</si>
  <si>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PAGOS</t>
  </si>
  <si>
    <t>A PAGAR</t>
  </si>
  <si>
    <t>Inscritos em &lt;Exercício de Referência&gt;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</si>
  <si>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</si>
  <si>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</si>
  <si>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</si>
  <si>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</si>
  <si>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</si>
  <si>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</si>
  <si>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</si>
  <si>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</si>
  <si>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</si>
  <si>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</si>
  <si>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</si>
  <si>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</si>
  <si>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</si>
  <si>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</si>
  <si>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</si>
  <si>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</si>
  <si>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</si>
  <si>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</si>
  <si>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</si>
  <si>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</si>
  <si>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</si>
  <si>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</si>
  <si>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</si>
  <si>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</si>
  <si>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</si>
  <si>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</si>
  <si>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</si>
  <si>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</si>
  <si>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</si>
  <si>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</si>
  <si>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</si>
  <si>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</si>
  <si>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</si>
  <si>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</si>
  <si>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</si>
  <si>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</si>
  <si>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</si>
  <si>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</si>
  <si>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</si>
  <si>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</si>
  <si>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</si>
  <si>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</si>
  <si>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</si>
  <si>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</si>
  <si>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</si>
  <si>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>INSCRITOS</t>
  </si>
  <si>
    <t>CANCELADOS/    PRESCRITOS</t>
  </si>
  <si>
    <t>PARCELA CONSIDERADA NO LIMITE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</si>
  <si>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</si>
  <si>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</si>
  <si>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</si>
  <si>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</si>
  <si>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</si>
  <si>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</si>
  <si>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</si>
  <si>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</si>
  <si>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</si>
  <si>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</si>
  <si>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</si>
  <si>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</si>
  <si>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</si>
  <si>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</si>
  <si>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</si>
  <si>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</si>
  <si>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</si>
  <si>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t>Tabela 12.2 - Demonstrativo das Despesas com Saúde - Municípios</t>
  </si>
  <si>
    <t>Inscritos em &lt;Exercício de Referência - 1&gt;</t>
  </si>
  <si>
    <t>Inscritos em &lt;Exercício de Referência - 2&gt;</t>
  </si>
  <si>
    <t xml:space="preserve">Restos a Pagar Cancelados ou Prescritos em &lt;Exercício de Referência - 1&gt; </t>
  </si>
  <si>
    <t xml:space="preserve">Restos a Pagar Cancelados ou Prescritos em &lt;Exercício de Referência - 2&gt; </t>
  </si>
  <si>
    <t xml:space="preserve">Restos a Pagar Cancelados ou Prescritos em &lt;Exercício de Referência - 3&gt; </t>
  </si>
  <si>
    <t xml:space="preserve">Diferença de limite não cumprido em &lt;Exercício de Referência - 2&gt; </t>
  </si>
  <si>
    <t xml:space="preserve">Diferença de limite não cumprido em &lt;Exercício de Referência - 3&gt; </t>
  </si>
  <si>
    <t xml:space="preserve">Diferença de limite não cumprido em &lt;Exercício de Referência - 4&gt; </t>
  </si>
  <si>
    <r>
      <t>Inscritas em Restos a Pagar não Processados</t>
    </r>
    <r>
      <rPr>
        <b/>
        <vertAlign val="superscript"/>
        <sz val="8"/>
        <rFont val="Times New Roman"/>
        <family val="1"/>
      </rPr>
      <t>7</t>
    </r>
  </si>
  <si>
    <r>
      <t>RESTOS A PAGAR NÃO PROCESSADOS INSCRITOS INDEVIDAMENTE NO EXERCÍCIO SEM DISPONIBILIDADE FINANCEIRA</t>
    </r>
    <r>
      <rPr>
        <vertAlign val="superscript"/>
        <sz val="8"/>
        <rFont val="Times New Roman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</si>
  <si>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Times New Roman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</si>
  <si>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Times New Roman"/>
        <family val="1"/>
      </rPr>
      <t>3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</si>
  <si>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Times New Roman"/>
        <family val="1"/>
      </rPr>
      <t>6</t>
    </r>
    <r>
      <rPr>
        <b/>
        <sz val="8"/>
        <rFont val="Times New Roman"/>
        <family val="1"/>
      </rPr>
      <t xml:space="preserve"> - LIMITE CONSTITUCIONAL 15%</t>
    </r>
    <r>
      <rPr>
        <b/>
        <vertAlign val="superscript"/>
        <sz val="8"/>
        <rFont val="Times New Roman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</si>
  <si>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</si>
  <si>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</si>
  <si>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</si>
  <si>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</si>
  <si>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</si>
  <si>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</si>
  <si>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Essa coluna poderá ser apresentada somente no último bimestre</t>
    </r>
  </si>
  <si>
    <t>PREFEITURA MUNICIPAL DE INDAIATUBA</t>
  </si>
  <si>
    <t>Av. Eng. Fabio R. Barnabe, 2800 - Jd. Esplanada II</t>
  </si>
  <si>
    <t>C.N.P.J. 44.733.608/0001-09</t>
  </si>
  <si>
    <t>Telefone: (19) 3834-9000</t>
  </si>
  <si>
    <t>Período: 1º BIMETRE</t>
  </si>
  <si>
    <t>LUIS HENRIQUE BORTOLETTO</t>
  </si>
  <si>
    <t>DIRETOR DE ÁREA E OU SERVIÇOS</t>
  </si>
  <si>
    <t>FONTE: Sistema CECAM, Unidade Responsável: CONTABILIDADE. Emissão: 07/04/2018, às 09:38:09. Assinado Digitalmente no dia 07/04/2018, às 09:38:09.</t>
  </si>
  <si>
    <t>NILSON ALCIDES GASPAR                                                         ROMEU SÉRGIO COLAN</t>
  </si>
  <si>
    <t>PREFEITO MUNICIPAL                                                              CONTADOR</t>
  </si>
  <si>
    <t>GRAZIELA DRIGO BOSSOLAN GARCIA</t>
  </si>
  <si>
    <t>SECRETÁRIA MUNICIPAL DA SAÚDE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</si>
</sst>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#,##0.0;\-#,##0.0"/>
    <numFmt numFmtId="172" formatCode="[$-416]dddd\,\ d&quot; de &quot;mmmm&quot; de &quot;yyyy"/>
    <numFmt numFmtId="173" formatCode="&quot;R$&quot;\ #,##0.00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/>
    </xf>
    <xf numFmtId="0" fontId="2" fillId="33" borderId="13" xfId="50" applyFont="1" applyFill="1" applyBorder="1" applyAlignment="1">
      <alignment horizontal="center" vertical="top" wrapText="1"/>
      <protection/>
    </xf>
    <xf numFmtId="0" fontId="2" fillId="33" borderId="14" xfId="50" applyFont="1" applyFill="1" applyBorder="1" applyAlignment="1">
      <alignment horizontal="center" vertical="top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3" fontId="4" fillId="0" borderId="15" xfId="57" applyFont="1" applyBorder="1" applyAlignment="1">
      <alignment horizontal="right"/>
    </xf>
    <xf numFmtId="43" fontId="3" fillId="0" borderId="13" xfId="57" applyFont="1" applyFill="1" applyBorder="1" applyAlignment="1">
      <alignment horizontal="right"/>
    </xf>
    <xf numFmtId="43" fontId="3" fillId="0" borderId="0" xfId="57" applyFont="1" applyFill="1" applyBorder="1" applyAlignment="1">
      <alignment horizontal="right"/>
    </xf>
    <xf numFmtId="43" fontId="3" fillId="0" borderId="14" xfId="57" applyFont="1" applyFill="1" applyBorder="1" applyAlignment="1">
      <alignment horizontal="right"/>
    </xf>
    <xf numFmtId="43" fontId="3" fillId="0" borderId="18" xfId="57" applyFont="1" applyFill="1" applyBorder="1" applyAlignment="1">
      <alignment horizontal="right"/>
    </xf>
    <xf numFmtId="43" fontId="3" fillId="0" borderId="11" xfId="57" applyFont="1" applyFill="1" applyBorder="1" applyAlignment="1">
      <alignment horizontal="right"/>
    </xf>
    <xf numFmtId="43" fontId="3" fillId="0" borderId="15" xfId="57" applyFont="1" applyFill="1" applyBorder="1" applyAlignment="1">
      <alignment horizontal="right"/>
    </xf>
    <xf numFmtId="43" fontId="3" fillId="0" borderId="17" xfId="57" applyFont="1" applyFill="1" applyBorder="1" applyAlignment="1">
      <alignment horizontal="right"/>
    </xf>
    <xf numFmtId="43" fontId="3" fillId="0" borderId="11" xfId="57" applyFont="1" applyFill="1" applyBorder="1" applyAlignment="1">
      <alignment horizontal="right" wrapText="1"/>
    </xf>
    <xf numFmtId="43" fontId="3" fillId="0" borderId="14" xfId="57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3" fillId="33" borderId="18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43" fontId="3" fillId="0" borderId="12" xfId="57" applyFont="1" applyFill="1" applyBorder="1" applyAlignment="1">
      <alignment horizontal="right"/>
    </xf>
    <xf numFmtId="0" fontId="2" fillId="0" borderId="19" xfId="0" applyFont="1" applyFill="1" applyBorder="1" applyAlignment="1">
      <alignment wrapText="1"/>
    </xf>
    <xf numFmtId="43" fontId="3" fillId="0" borderId="19" xfId="5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43" fontId="2" fillId="0" borderId="11" xfId="57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50" applyFont="1" applyFill="1" applyBorder="1" applyAlignment="1">
      <alignment horizontal="center" vertical="top" wrapText="1"/>
      <protection/>
    </xf>
    <xf numFmtId="0" fontId="3" fillId="0" borderId="18" xfId="0" applyFont="1" applyFill="1" applyBorder="1" applyAlignment="1">
      <alignment/>
    </xf>
    <xf numFmtId="43" fontId="4" fillId="0" borderId="13" xfId="57" applyFont="1" applyBorder="1" applyAlignment="1">
      <alignment horizontal="right"/>
    </xf>
    <xf numFmtId="43" fontId="4" fillId="0" borderId="14" xfId="57" applyFont="1" applyBorder="1" applyAlignment="1">
      <alignment horizontal="right"/>
    </xf>
    <xf numFmtId="0" fontId="2" fillId="34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43" fontId="3" fillId="34" borderId="13" xfId="57" applyFont="1" applyFill="1" applyBorder="1" applyAlignment="1">
      <alignment horizontal="right"/>
    </xf>
    <xf numFmtId="43" fontId="3" fillId="34" borderId="21" xfId="57" applyFont="1" applyFill="1" applyBorder="1" applyAlignment="1">
      <alignment horizontal="right"/>
    </xf>
    <xf numFmtId="0" fontId="3" fillId="34" borderId="11" xfId="0" applyFont="1" applyFill="1" applyBorder="1" applyAlignment="1">
      <alignment horizontal="left"/>
    </xf>
    <xf numFmtId="43" fontId="3" fillId="34" borderId="14" xfId="57" applyFont="1" applyFill="1" applyBorder="1" applyAlignment="1">
      <alignment horizontal="right"/>
    </xf>
    <xf numFmtId="43" fontId="3" fillId="34" borderId="22" xfId="57" applyFont="1" applyFill="1" applyBorder="1" applyAlignment="1">
      <alignment horizontal="right"/>
    </xf>
    <xf numFmtId="43" fontId="3" fillId="0" borderId="22" xfId="57" applyFont="1" applyFill="1" applyBorder="1" applyAlignment="1">
      <alignment horizontal="right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 wrapText="1"/>
    </xf>
    <xf numFmtId="43" fontId="3" fillId="0" borderId="11" xfId="57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0" fontId="2" fillId="34" borderId="19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2" fillId="34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33" borderId="1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 horizontal="left" wrapText="1"/>
    </xf>
    <xf numFmtId="43" fontId="2" fillId="34" borderId="13" xfId="57" applyFont="1" applyFill="1" applyBorder="1" applyAlignment="1">
      <alignment horizontal="right" wrapText="1"/>
    </xf>
    <xf numFmtId="43" fontId="2" fillId="34" borderId="21" xfId="57" applyFont="1" applyFill="1" applyBorder="1" applyAlignment="1">
      <alignment horizontal="right" wrapText="1"/>
    </xf>
    <xf numFmtId="43" fontId="3" fillId="0" borderId="22" xfId="57" applyFont="1" applyBorder="1" applyAlignment="1">
      <alignment horizontal="right"/>
    </xf>
    <xf numFmtId="0" fontId="3" fillId="34" borderId="22" xfId="0" applyFont="1" applyFill="1" applyBorder="1" applyAlignment="1">
      <alignment horizontal="left" wrapText="1"/>
    </xf>
    <xf numFmtId="43" fontId="2" fillId="34" borderId="14" xfId="57" applyFont="1" applyFill="1" applyBorder="1" applyAlignment="1">
      <alignment horizontal="right" wrapText="1"/>
    </xf>
    <xf numFmtId="43" fontId="2" fillId="34" borderId="22" xfId="57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23" xfId="0" applyFont="1" applyFill="1" applyBorder="1" applyAlignment="1">
      <alignment horizontal="left" wrapText="1"/>
    </xf>
    <xf numFmtId="43" fontId="2" fillId="34" borderId="15" xfId="57" applyFont="1" applyFill="1" applyBorder="1" applyAlignment="1">
      <alignment horizontal="right" wrapText="1"/>
    </xf>
    <xf numFmtId="0" fontId="2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 vertical="center" wrapText="1"/>
    </xf>
    <xf numFmtId="43" fontId="2" fillId="34" borderId="18" xfId="57" applyFont="1" applyFill="1" applyBorder="1" applyAlignment="1">
      <alignment horizontal="right"/>
    </xf>
    <xf numFmtId="0" fontId="3" fillId="34" borderId="11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 wrapText="1"/>
    </xf>
    <xf numFmtId="43" fontId="2" fillId="34" borderId="11" xfId="57" applyFont="1" applyFill="1" applyBorder="1" applyAlignment="1">
      <alignment horizontal="right" wrapText="1"/>
    </xf>
    <xf numFmtId="43" fontId="2" fillId="34" borderId="11" xfId="57" applyFont="1" applyFill="1" applyBorder="1" applyAlignment="1">
      <alignment horizontal="right"/>
    </xf>
    <xf numFmtId="0" fontId="2" fillId="34" borderId="1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3" xfId="50" applyFont="1" applyFill="1" applyBorder="1" applyAlignment="1">
      <alignment horizontal="center" vertical="center" wrapText="1"/>
      <protection/>
    </xf>
    <xf numFmtId="0" fontId="2" fillId="33" borderId="14" xfId="50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5" xfId="50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43" fontId="3" fillId="0" borderId="14" xfId="57" applyFont="1" applyFill="1" applyBorder="1" applyAlignment="1">
      <alignment horizontal="right" vertical="center"/>
    </xf>
    <xf numFmtId="43" fontId="3" fillId="34" borderId="11" xfId="57" applyFont="1" applyFill="1" applyBorder="1" applyAlignment="1">
      <alignment horizontal="right"/>
    </xf>
    <xf numFmtId="0" fontId="3" fillId="34" borderId="12" xfId="0" applyFont="1" applyFill="1" applyBorder="1" applyAlignment="1">
      <alignment wrapText="1"/>
    </xf>
    <xf numFmtId="0" fontId="2" fillId="33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43" fontId="3" fillId="34" borderId="19" xfId="57" applyFont="1" applyFill="1" applyBorder="1" applyAlignment="1">
      <alignment horizontal="right" wrapText="1"/>
    </xf>
    <xf numFmtId="43" fontId="3" fillId="34" borderId="17" xfId="57" applyFont="1" applyFill="1" applyBorder="1" applyAlignment="1">
      <alignment horizontal="right" wrapText="1"/>
    </xf>
    <xf numFmtId="43" fontId="3" fillId="34" borderId="18" xfId="57" applyFont="1" applyFill="1" applyBorder="1" applyAlignment="1">
      <alignment horizontal="right" wrapText="1"/>
    </xf>
    <xf numFmtId="43" fontId="3" fillId="0" borderId="13" xfId="57" applyFont="1" applyBorder="1" applyAlignment="1">
      <alignment horizontal="right"/>
    </xf>
    <xf numFmtId="43" fontId="3" fillId="34" borderId="12" xfId="57" applyFont="1" applyFill="1" applyBorder="1" applyAlignment="1">
      <alignment horizontal="right" wrapText="1"/>
    </xf>
    <xf numFmtId="43" fontId="3" fillId="34" borderId="15" xfId="57" applyFont="1" applyFill="1" applyBorder="1" applyAlignment="1">
      <alignment horizontal="right" wrapText="1"/>
    </xf>
    <xf numFmtId="43" fontId="3" fillId="0" borderId="24" xfId="57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43" fontId="3" fillId="34" borderId="17" xfId="57" applyFont="1" applyFill="1" applyBorder="1" applyAlignment="1">
      <alignment horizontal="center" vertical="center"/>
    </xf>
    <xf numFmtId="43" fontId="3" fillId="34" borderId="17" xfId="57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wrapText="1"/>
    </xf>
    <xf numFmtId="43" fontId="3" fillId="0" borderId="22" xfId="57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wrapText="1"/>
    </xf>
    <xf numFmtId="0" fontId="3" fillId="0" borderId="16" xfId="0" applyNumberFormat="1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Nota 2" xfId="54"/>
    <cellStyle name="Percent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ítulo 5" xfId="67"/>
    <cellStyle name="Total" xfId="68"/>
    <cellStyle name="Vírgula 2" xfId="69"/>
    <cellStyle name="Vírgula 2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5.7109375" style="34" customWidth="1"/>
    <col min="2" max="2" width="14.7109375" style="34" customWidth="1"/>
    <col min="3" max="3" width="13.57421875" style="34" customWidth="1"/>
    <col min="4" max="4" width="15.140625" style="34" customWidth="1"/>
    <col min="5" max="5" width="12.7109375" style="34" customWidth="1"/>
    <col min="6" max="6" width="12.421875" style="34" customWidth="1"/>
    <col min="7" max="7" width="11.28125" style="34" customWidth="1"/>
    <col min="8" max="8" width="14.7109375" style="34" customWidth="1"/>
    <col min="9" max="16384" width="9.140625" style="34" customWidth="1"/>
  </cols>
  <sheetData>
    <row r="2" ht="25.5" customHeight="1">
      <c r="A2" s="141" t="s">
        <v>141</v>
      </c>
    </row>
    <row r="3" ht="15.75" customHeight="1">
      <c r="A3" s="142" t="s">
        <v>142</v>
      </c>
    </row>
    <row r="4" ht="15.75" customHeight="1">
      <c r="A4" s="142" t="s">
        <v>143</v>
      </c>
    </row>
    <row r="5" ht="15.75" customHeight="1">
      <c r="A5" s="142" t="s">
        <v>144</v>
      </c>
    </row>
    <row r="6" spans="1:5" ht="15.75">
      <c r="A6" s="12" t="s">
        <v>120</v>
      </c>
      <c r="B6" s="1"/>
      <c r="C6" s="1"/>
      <c r="D6" s="1"/>
      <c r="E6" s="1"/>
    </row>
    <row r="7" spans="1:5" ht="12.75">
      <c r="A7" s="10"/>
      <c r="B7" s="10"/>
      <c r="C7" s="10"/>
      <c r="D7" s="10"/>
      <c r="E7" s="10"/>
    </row>
    <row r="8" spans="1:7" ht="12.75">
      <c r="A8" s="7" t="s">
        <v>141</v>
      </c>
      <c r="B8" s="21"/>
      <c r="C8" s="21"/>
      <c r="D8" s="21"/>
      <c r="E8" s="21"/>
      <c r="F8" s="21"/>
      <c r="G8" s="21"/>
    </row>
    <row r="9" spans="1:7" ht="12.75">
      <c r="A9" s="21" t="s">
        <v>1</v>
      </c>
      <c r="B9" s="21"/>
      <c r="C9" s="21"/>
      <c r="D9" s="21"/>
      <c r="E9" s="21"/>
      <c r="F9" s="21"/>
      <c r="G9" s="21"/>
    </row>
    <row r="10" spans="1:7" ht="12.75">
      <c r="A10" s="20" t="s">
        <v>68</v>
      </c>
      <c r="B10" s="20"/>
      <c r="C10" s="20"/>
      <c r="D10" s="20"/>
      <c r="E10" s="20"/>
      <c r="F10" s="20"/>
      <c r="G10" s="20"/>
    </row>
    <row r="11" spans="1:7" ht="12.75">
      <c r="A11" s="173" t="s">
        <v>2</v>
      </c>
      <c r="B11" s="173"/>
      <c r="C11" s="173"/>
      <c r="D11" s="173"/>
      <c r="E11" s="173"/>
      <c r="F11" s="173"/>
      <c r="G11" s="173"/>
    </row>
    <row r="12" spans="1:7" ht="12.75">
      <c r="A12" s="174" t="s">
        <v>145</v>
      </c>
      <c r="B12" s="173"/>
      <c r="C12" s="173"/>
      <c r="D12" s="173"/>
      <c r="E12" s="173"/>
      <c r="F12" s="173"/>
      <c r="G12" s="173"/>
    </row>
    <row r="13" spans="1:7" ht="12.75" hidden="1">
      <c r="A13" s="173"/>
      <c r="B13" s="173"/>
      <c r="C13" s="173"/>
      <c r="D13" s="173"/>
      <c r="E13" s="173"/>
      <c r="F13" s="173"/>
      <c r="G13" s="173"/>
    </row>
    <row r="14" spans="1:7" ht="12.75" hidden="1">
      <c r="A14" s="173"/>
      <c r="B14" s="173"/>
      <c r="C14" s="173"/>
      <c r="D14" s="173"/>
      <c r="E14" s="173"/>
      <c r="F14" s="173"/>
      <c r="G14" s="173"/>
    </row>
    <row r="15" spans="1:5" ht="12.75">
      <c r="A15" s="10"/>
      <c r="B15" s="10"/>
      <c r="C15" s="10"/>
      <c r="D15" s="10"/>
      <c r="E15" s="10"/>
    </row>
    <row r="16" spans="1:5" ht="12.75">
      <c r="A16" s="35" t="s">
        <v>87</v>
      </c>
      <c r="B16" s="9"/>
      <c r="C16" s="9"/>
      <c r="D16" s="9"/>
      <c r="E16" s="11">
        <v>1</v>
      </c>
    </row>
    <row r="17" spans="1:5" ht="12.75">
      <c r="A17" s="36"/>
      <c r="B17" s="17" t="s">
        <v>3</v>
      </c>
      <c r="C17" s="17" t="s">
        <v>3</v>
      </c>
      <c r="D17" s="162" t="s">
        <v>4</v>
      </c>
      <c r="E17" s="163"/>
    </row>
    <row r="18" spans="1:5" ht="12.75">
      <c r="A18" s="37" t="s">
        <v>69</v>
      </c>
      <c r="B18" s="18" t="s">
        <v>5</v>
      </c>
      <c r="C18" s="18" t="s">
        <v>6</v>
      </c>
      <c r="D18" s="38" t="s">
        <v>8</v>
      </c>
      <c r="E18" s="17" t="s">
        <v>7</v>
      </c>
    </row>
    <row r="19" spans="1:5" ht="12.75">
      <c r="A19" s="39"/>
      <c r="B19" s="40"/>
      <c r="C19" s="41" t="s">
        <v>9</v>
      </c>
      <c r="D19" s="41" t="s">
        <v>10</v>
      </c>
      <c r="E19" s="18" t="s">
        <v>24</v>
      </c>
    </row>
    <row r="20" spans="1:5" ht="12.75">
      <c r="A20" s="42" t="s">
        <v>79</v>
      </c>
      <c r="B20" s="25">
        <f>SUM(B21:B28)</f>
        <v>229473000</v>
      </c>
      <c r="C20" s="25">
        <f>SUM(C21:C28)</f>
        <v>229473000</v>
      </c>
      <c r="D20" s="28">
        <f>SUM(D21:D28)</f>
        <v>58639569.18</v>
      </c>
      <c r="E20" s="25">
        <f aca="true" t="shared" si="0" ref="E20:E38">IF(C20&gt;0,D20/C20*100,0)</f>
        <v>25.554016890876053</v>
      </c>
    </row>
    <row r="21" spans="1:5" ht="12.75">
      <c r="A21" s="158" t="s">
        <v>103</v>
      </c>
      <c r="B21" s="33">
        <v>107220000</v>
      </c>
      <c r="C21" s="33">
        <v>107220000</v>
      </c>
      <c r="D21" s="32">
        <v>38998003.36</v>
      </c>
      <c r="E21" s="27">
        <f t="shared" si="0"/>
        <v>36.371948666293605</v>
      </c>
    </row>
    <row r="22" spans="1:5" ht="12.75">
      <c r="A22" s="158" t="s">
        <v>104</v>
      </c>
      <c r="B22" s="33">
        <v>20173000</v>
      </c>
      <c r="C22" s="33">
        <v>20173000</v>
      </c>
      <c r="D22" s="32">
        <v>4876107.08</v>
      </c>
      <c r="E22" s="27">
        <f t="shared" si="0"/>
        <v>24.171452337282506</v>
      </c>
    </row>
    <row r="23" spans="1:5" ht="12.75">
      <c r="A23" s="158" t="s">
        <v>105</v>
      </c>
      <c r="B23" s="33">
        <v>77980000</v>
      </c>
      <c r="C23" s="33">
        <v>77980000</v>
      </c>
      <c r="D23" s="32">
        <v>13695569.98</v>
      </c>
      <c r="E23" s="27">
        <f t="shared" si="0"/>
        <v>17.562926365734803</v>
      </c>
    </row>
    <row r="24" spans="1:5" ht="12.75">
      <c r="A24" s="43" t="s">
        <v>70</v>
      </c>
      <c r="B24" s="33">
        <v>24100000</v>
      </c>
      <c r="C24" s="33">
        <v>24100000</v>
      </c>
      <c r="D24" s="32">
        <v>1069888.76</v>
      </c>
      <c r="E24" s="27">
        <f t="shared" si="0"/>
        <v>4.43937244813278</v>
      </c>
    </row>
    <row r="25" spans="1:5" ht="12.75">
      <c r="A25" s="43" t="s">
        <v>106</v>
      </c>
      <c r="B25" s="33"/>
      <c r="C25" s="33"/>
      <c r="D25" s="32"/>
      <c r="E25" s="27">
        <f t="shared" si="0"/>
        <v>0</v>
      </c>
    </row>
    <row r="26" spans="1:5" ht="12.75">
      <c r="A26" s="43" t="s">
        <v>80</v>
      </c>
      <c r="B26" s="33"/>
      <c r="C26" s="33"/>
      <c r="D26" s="32"/>
      <c r="E26" s="27">
        <f t="shared" si="0"/>
        <v>0</v>
      </c>
    </row>
    <row r="27" spans="1:5" ht="12.75">
      <c r="A27" s="43" t="s">
        <v>81</v>
      </c>
      <c r="B27" s="33"/>
      <c r="C27" s="33"/>
      <c r="D27" s="32"/>
      <c r="E27" s="27">
        <f t="shared" si="0"/>
        <v>0</v>
      </c>
    </row>
    <row r="28" spans="1:5" ht="12.75">
      <c r="A28" s="43" t="s">
        <v>82</v>
      </c>
      <c r="B28" s="33"/>
      <c r="C28" s="33"/>
      <c r="D28" s="32"/>
      <c r="E28" s="27">
        <f t="shared" si="0"/>
        <v>0</v>
      </c>
    </row>
    <row r="29" spans="1:5" ht="12.75">
      <c r="A29" s="43" t="s">
        <v>95</v>
      </c>
      <c r="B29" s="27">
        <f>SUM(B30:B35)</f>
        <v>358450000</v>
      </c>
      <c r="C29" s="27">
        <f>SUM(C30:C35)</f>
        <v>358450000</v>
      </c>
      <c r="D29" s="29">
        <f>SUM(D30:D35)</f>
        <v>84701097.36</v>
      </c>
      <c r="E29" s="27">
        <f t="shared" si="0"/>
        <v>23.629822111870556</v>
      </c>
    </row>
    <row r="30" spans="1:5" ht="12.75">
      <c r="A30" s="43" t="s">
        <v>107</v>
      </c>
      <c r="B30" s="27">
        <v>73900000</v>
      </c>
      <c r="C30" s="27">
        <v>73900000</v>
      </c>
      <c r="D30" s="29">
        <v>12662361.54</v>
      </c>
      <c r="E30" s="27">
        <f t="shared" si="0"/>
        <v>17.13445404600812</v>
      </c>
    </row>
    <row r="31" spans="1:5" ht="12.75">
      <c r="A31" s="43" t="s">
        <v>108</v>
      </c>
      <c r="B31" s="27">
        <v>950000</v>
      </c>
      <c r="C31" s="27">
        <v>950000</v>
      </c>
      <c r="D31" s="29">
        <v>2692.74</v>
      </c>
      <c r="E31" s="27">
        <f t="shared" si="0"/>
        <v>0.28344631578947366</v>
      </c>
    </row>
    <row r="32" spans="1:5" ht="12.75">
      <c r="A32" s="43" t="s">
        <v>109</v>
      </c>
      <c r="B32" s="27">
        <v>58000000</v>
      </c>
      <c r="C32" s="27">
        <v>58000000</v>
      </c>
      <c r="D32" s="29">
        <v>32595947.96</v>
      </c>
      <c r="E32" s="27">
        <f t="shared" si="0"/>
        <v>56.199910275862074</v>
      </c>
    </row>
    <row r="33" spans="1:5" ht="12.75">
      <c r="A33" s="43" t="s">
        <v>110</v>
      </c>
      <c r="B33" s="27">
        <v>223000000</v>
      </c>
      <c r="C33" s="27">
        <v>223000000</v>
      </c>
      <c r="D33" s="29">
        <v>38930051.69</v>
      </c>
      <c r="E33" s="27">
        <f t="shared" si="0"/>
        <v>17.45742228251121</v>
      </c>
    </row>
    <row r="34" spans="1:5" ht="12.75">
      <c r="A34" s="43" t="s">
        <v>83</v>
      </c>
      <c r="B34" s="27">
        <v>1500000</v>
      </c>
      <c r="C34" s="27">
        <v>1500000</v>
      </c>
      <c r="D34" s="29">
        <v>344723.19</v>
      </c>
      <c r="E34" s="27">
        <f t="shared" si="0"/>
        <v>22.981546</v>
      </c>
    </row>
    <row r="35" spans="1:5" ht="12.75">
      <c r="A35" s="43" t="s">
        <v>84</v>
      </c>
      <c r="B35" s="27">
        <f>B36+B37</f>
        <v>1100000</v>
      </c>
      <c r="C35" s="27">
        <f>C36+C37</f>
        <v>1100000</v>
      </c>
      <c r="D35" s="29">
        <f>D36+D37</f>
        <v>165320.24</v>
      </c>
      <c r="E35" s="27">
        <f t="shared" si="0"/>
        <v>15.029112727272725</v>
      </c>
    </row>
    <row r="36" spans="1:5" ht="12.75">
      <c r="A36" s="43" t="s">
        <v>85</v>
      </c>
      <c r="B36" s="27">
        <v>1100000</v>
      </c>
      <c r="C36" s="27">
        <v>1100000</v>
      </c>
      <c r="D36" s="29">
        <v>165320.24</v>
      </c>
      <c r="E36" s="27">
        <f t="shared" si="0"/>
        <v>15.029112727272725</v>
      </c>
    </row>
    <row r="37" spans="1:5" ht="12.75">
      <c r="A37" s="139" t="s">
        <v>86</v>
      </c>
      <c r="B37" s="30"/>
      <c r="C37" s="30"/>
      <c r="D37" s="44"/>
      <c r="E37" s="30">
        <f t="shared" si="0"/>
        <v>0</v>
      </c>
    </row>
    <row r="38" spans="1:5" ht="21.75">
      <c r="A38" s="45" t="s">
        <v>111</v>
      </c>
      <c r="B38" s="31">
        <f>B20+B29</f>
        <v>587923000</v>
      </c>
      <c r="C38" s="31">
        <f>C20+C29</f>
        <v>587923000</v>
      </c>
      <c r="D38" s="31">
        <f>D20+D29</f>
        <v>143340666.54</v>
      </c>
      <c r="E38" s="30">
        <f t="shared" si="0"/>
        <v>24.38085710883908</v>
      </c>
    </row>
    <row r="39" spans="1:8" ht="12.75">
      <c r="A39" s="2"/>
      <c r="B39" s="47"/>
      <c r="C39" s="2"/>
      <c r="D39" s="2"/>
      <c r="E39" s="2"/>
      <c r="F39" s="2"/>
      <c r="G39" s="2"/>
      <c r="H39" s="48"/>
    </row>
    <row r="40" spans="1:5" ht="12.75">
      <c r="A40" s="49" t="s">
        <v>71</v>
      </c>
      <c r="B40" s="17" t="s">
        <v>3</v>
      </c>
      <c r="C40" s="17" t="s">
        <v>3</v>
      </c>
      <c r="D40" s="162" t="s">
        <v>4</v>
      </c>
      <c r="E40" s="163"/>
    </row>
    <row r="41" spans="1:5" ht="12.75">
      <c r="A41" s="50"/>
      <c r="B41" s="18" t="s">
        <v>5</v>
      </c>
      <c r="C41" s="18" t="s">
        <v>6</v>
      </c>
      <c r="D41" s="38" t="s">
        <v>8</v>
      </c>
      <c r="E41" s="17" t="s">
        <v>7</v>
      </c>
    </row>
    <row r="42" spans="1:5" ht="12.75">
      <c r="A42" s="51"/>
      <c r="B42" s="40"/>
      <c r="C42" s="41" t="s">
        <v>11</v>
      </c>
      <c r="D42" s="41" t="s">
        <v>15</v>
      </c>
      <c r="E42" s="18" t="s">
        <v>25</v>
      </c>
    </row>
    <row r="43" spans="1:5" ht="12.75">
      <c r="A43" s="52" t="s">
        <v>45</v>
      </c>
      <c r="B43" s="28">
        <f>SUM(B44:B47)</f>
        <v>46087000</v>
      </c>
      <c r="C43" s="28">
        <f>SUM(C44:C47)</f>
        <v>46122400</v>
      </c>
      <c r="D43" s="28">
        <f>SUM(D44:D47)</f>
        <v>8021999.21</v>
      </c>
      <c r="E43" s="25">
        <f aca="true" t="shared" si="1" ref="E43:E51">IF(C43&gt;0,D43/C43*100,0)</f>
        <v>17.392848615856938</v>
      </c>
    </row>
    <row r="44" spans="1:5" ht="12.75">
      <c r="A44" s="52" t="s">
        <v>72</v>
      </c>
      <c r="B44" s="29">
        <v>45305000</v>
      </c>
      <c r="C44" s="29">
        <v>45305000</v>
      </c>
      <c r="D44" s="29">
        <v>7786631.9</v>
      </c>
      <c r="E44" s="27">
        <f t="shared" si="1"/>
        <v>17.18713585696943</v>
      </c>
    </row>
    <row r="45" spans="1:5" ht="12.75">
      <c r="A45" s="52" t="s">
        <v>112</v>
      </c>
      <c r="B45" s="29">
        <v>782000</v>
      </c>
      <c r="C45" s="29">
        <v>817400</v>
      </c>
      <c r="D45" s="29">
        <v>235367.31</v>
      </c>
      <c r="E45" s="27">
        <f t="shared" si="1"/>
        <v>28.79463053584536</v>
      </c>
    </row>
    <row r="46" spans="1:5" ht="12.75">
      <c r="A46" s="52" t="s">
        <v>113</v>
      </c>
      <c r="B46" s="53"/>
      <c r="C46" s="29"/>
      <c r="D46" s="29"/>
      <c r="E46" s="27">
        <f t="shared" si="1"/>
        <v>0</v>
      </c>
    </row>
    <row r="47" spans="1:5" ht="12.75">
      <c r="A47" s="52" t="s">
        <v>96</v>
      </c>
      <c r="B47" s="53"/>
      <c r="C47" s="29"/>
      <c r="D47" s="29"/>
      <c r="E47" s="27">
        <f t="shared" si="1"/>
        <v>0</v>
      </c>
    </row>
    <row r="48" spans="1:5" ht="12.75">
      <c r="A48" s="52" t="s">
        <v>73</v>
      </c>
      <c r="B48" s="53"/>
      <c r="C48" s="29"/>
      <c r="D48" s="29"/>
      <c r="E48" s="27">
        <f t="shared" si="1"/>
        <v>0</v>
      </c>
    </row>
    <row r="49" spans="1:5" ht="12.75">
      <c r="A49" s="52" t="s">
        <v>43</v>
      </c>
      <c r="B49" s="53"/>
      <c r="C49" s="29"/>
      <c r="D49" s="29"/>
      <c r="E49" s="27">
        <f t="shared" si="1"/>
        <v>0</v>
      </c>
    </row>
    <row r="50" spans="1:5" ht="12.75">
      <c r="A50" s="6" t="s">
        <v>97</v>
      </c>
      <c r="B50" s="44">
        <v>1074000</v>
      </c>
      <c r="C50" s="44">
        <v>1074000</v>
      </c>
      <c r="D50" s="29">
        <v>237596.33</v>
      </c>
      <c r="E50" s="30">
        <f t="shared" si="1"/>
        <v>22.122563314711357</v>
      </c>
    </row>
    <row r="51" spans="1:5" ht="12.75">
      <c r="A51" s="54" t="s">
        <v>74</v>
      </c>
      <c r="B51" s="31">
        <f>B43+B48+B49+B50</f>
        <v>47161000</v>
      </c>
      <c r="C51" s="31">
        <f>C43+C48+C49+C50</f>
        <v>47196400</v>
      </c>
      <c r="D51" s="31">
        <f>D43+D48+D49+D50</f>
        <v>8259595.54</v>
      </c>
      <c r="E51" s="31">
        <f t="shared" si="1"/>
        <v>17.500477875431176</v>
      </c>
    </row>
    <row r="52" spans="1:8" ht="12.75">
      <c r="A52" s="48"/>
      <c r="B52" s="48"/>
      <c r="C52" s="48"/>
      <c r="D52" s="48"/>
      <c r="E52" s="48"/>
      <c r="F52" s="48"/>
      <c r="G52" s="48"/>
      <c r="H52" s="48"/>
    </row>
    <row r="53" spans="1:8" ht="12.75">
      <c r="A53" s="48"/>
      <c r="B53" s="48"/>
      <c r="C53" s="48"/>
      <c r="D53" s="48"/>
      <c r="E53" s="48"/>
      <c r="F53" s="48"/>
      <c r="G53" s="48"/>
      <c r="H53" s="48"/>
    </row>
    <row r="54" spans="1:8" ht="12.75">
      <c r="A54" s="48"/>
      <c r="B54" s="48"/>
      <c r="C54" s="48"/>
      <c r="D54" s="48"/>
      <c r="E54" s="48"/>
      <c r="F54" s="48"/>
      <c r="G54" s="48"/>
      <c r="H54" s="48"/>
    </row>
    <row r="55" spans="1:8" ht="12.75">
      <c r="A55" s="48"/>
      <c r="B55" s="48"/>
      <c r="C55" s="48"/>
      <c r="D55" s="48"/>
      <c r="E55" s="48"/>
      <c r="F55" s="48"/>
      <c r="G55" s="48"/>
      <c r="H55" s="48"/>
    </row>
    <row r="56" spans="1:8" ht="12.75">
      <c r="A56" s="48"/>
      <c r="B56" s="48"/>
      <c r="C56" s="48"/>
      <c r="D56" s="48"/>
      <c r="E56" s="48"/>
      <c r="F56" s="48"/>
      <c r="G56" s="48"/>
      <c r="H56" s="48"/>
    </row>
    <row r="57" spans="1:8" ht="12.75">
      <c r="A57" s="48"/>
      <c r="B57" s="48"/>
      <c r="C57" s="48"/>
      <c r="D57" s="48"/>
      <c r="E57" s="48"/>
      <c r="F57" s="48"/>
      <c r="G57" s="48"/>
      <c r="H57" s="48"/>
    </row>
    <row r="58" spans="1:8" ht="12.75">
      <c r="A58" s="48"/>
      <c r="B58" s="48"/>
      <c r="C58" s="48"/>
      <c r="D58" s="48"/>
      <c r="E58" s="48"/>
      <c r="F58" s="48"/>
      <c r="G58" s="48"/>
      <c r="H58" s="48"/>
    </row>
    <row r="59" spans="1:8" ht="31.5">
      <c r="A59" s="55" t="s">
        <v>28</v>
      </c>
      <c r="B59" s="17" t="s">
        <v>12</v>
      </c>
      <c r="C59" s="17" t="s">
        <v>12</v>
      </c>
      <c r="D59" s="160" t="s">
        <v>13</v>
      </c>
      <c r="E59" s="161"/>
      <c r="F59" s="160" t="s">
        <v>14</v>
      </c>
      <c r="G59" s="161"/>
      <c r="H59" s="13" t="s">
        <v>129</v>
      </c>
    </row>
    <row r="60" spans="1:8" ht="12.75">
      <c r="A60" s="56"/>
      <c r="B60" s="18" t="s">
        <v>5</v>
      </c>
      <c r="C60" s="18" t="s">
        <v>6</v>
      </c>
      <c r="D60" s="17" t="s">
        <v>8</v>
      </c>
      <c r="E60" s="57" t="s">
        <v>7</v>
      </c>
      <c r="F60" s="17" t="s">
        <v>8</v>
      </c>
      <c r="G60" s="57" t="s">
        <v>7</v>
      </c>
      <c r="H60" s="14"/>
    </row>
    <row r="61" spans="1:8" ht="12.75">
      <c r="A61" s="58" t="s">
        <v>29</v>
      </c>
      <c r="B61" s="40"/>
      <c r="C61" s="41" t="s">
        <v>16</v>
      </c>
      <c r="D61" s="19" t="s">
        <v>27</v>
      </c>
      <c r="E61" s="59" t="s">
        <v>75</v>
      </c>
      <c r="F61" s="19" t="s">
        <v>17</v>
      </c>
      <c r="G61" s="59" t="s">
        <v>76</v>
      </c>
      <c r="H61" s="60"/>
    </row>
    <row r="62" spans="1:8" ht="12.75">
      <c r="A62" s="61" t="s">
        <v>19</v>
      </c>
      <c r="B62" s="25">
        <f>SUM(B63:B65)</f>
        <v>248204000</v>
      </c>
      <c r="C62" s="25">
        <f>SUM(C63:C65)</f>
        <v>250356057.25</v>
      </c>
      <c r="D62" s="25">
        <f>SUM(D63:D65)</f>
        <v>98299643.82000001</v>
      </c>
      <c r="E62" s="26">
        <f aca="true" t="shared" si="2" ref="E62:E70">IF(C62&gt;0,D62/C62*100,0)</f>
        <v>39.26393669071093</v>
      </c>
      <c r="F62" s="25">
        <f>SUM(F63:F65)</f>
        <v>32114276.68</v>
      </c>
      <c r="G62" s="26">
        <f aca="true" t="shared" si="3" ref="G62:G70">IF(C62&gt;0,F62/C62*100,0)</f>
        <v>12.827441457879885</v>
      </c>
      <c r="H62" s="25">
        <f>SUM(H63:H65)</f>
        <v>0</v>
      </c>
    </row>
    <row r="63" spans="1:8" ht="12.75">
      <c r="A63" s="5" t="s">
        <v>22</v>
      </c>
      <c r="B63" s="27">
        <v>96896000</v>
      </c>
      <c r="C63" s="27">
        <v>96931741.5</v>
      </c>
      <c r="D63" s="27">
        <v>14268963.81</v>
      </c>
      <c r="E63" s="26">
        <f t="shared" si="2"/>
        <v>14.720630816273944</v>
      </c>
      <c r="F63" s="27">
        <v>14266645.77</v>
      </c>
      <c r="G63" s="26">
        <f t="shared" si="3"/>
        <v>14.718239401486457</v>
      </c>
      <c r="H63" s="27"/>
    </row>
    <row r="64" spans="1:8" ht="12.75">
      <c r="A64" s="5" t="s">
        <v>30</v>
      </c>
      <c r="B64" s="27"/>
      <c r="C64" s="27"/>
      <c r="D64" s="27"/>
      <c r="E64" s="26">
        <f t="shared" si="2"/>
        <v>0</v>
      </c>
      <c r="F64" s="27"/>
      <c r="G64" s="26">
        <f t="shared" si="3"/>
        <v>0</v>
      </c>
      <c r="H64" s="27"/>
    </row>
    <row r="65" spans="1:8" ht="12.75">
      <c r="A65" s="5" t="s">
        <v>23</v>
      </c>
      <c r="B65" s="27">
        <v>151308000</v>
      </c>
      <c r="C65" s="27">
        <v>153424315.75</v>
      </c>
      <c r="D65" s="27">
        <v>84030680.01</v>
      </c>
      <c r="E65" s="26">
        <f t="shared" si="2"/>
        <v>54.770118803674706</v>
      </c>
      <c r="F65" s="27">
        <v>17847630.91</v>
      </c>
      <c r="G65" s="26">
        <f t="shared" si="3"/>
        <v>11.632856775507568</v>
      </c>
      <c r="H65" s="27"/>
    </row>
    <row r="66" spans="1:8" ht="12.75">
      <c r="A66" s="5" t="s">
        <v>20</v>
      </c>
      <c r="B66" s="27">
        <f>SUM(B67:B69)</f>
        <v>626000</v>
      </c>
      <c r="C66" s="27">
        <f>SUM(C67:C69)</f>
        <v>1689214.78</v>
      </c>
      <c r="D66" s="27">
        <f>SUM(D67:D69)</f>
        <v>18855.84</v>
      </c>
      <c r="E66" s="26">
        <f t="shared" si="2"/>
        <v>1.1162488170983207</v>
      </c>
      <c r="F66" s="27">
        <f>SUM(F67:F69)</f>
        <v>2253</v>
      </c>
      <c r="G66" s="26">
        <f t="shared" si="3"/>
        <v>0.13337557939198233</v>
      </c>
      <c r="H66" s="27">
        <f>SUM(H67:H69)</f>
        <v>0</v>
      </c>
    </row>
    <row r="67" spans="1:8" ht="12.75">
      <c r="A67" s="5" t="s">
        <v>31</v>
      </c>
      <c r="B67" s="27">
        <v>626000</v>
      </c>
      <c r="C67" s="27">
        <v>1689214.78</v>
      </c>
      <c r="D67" s="27">
        <v>18855.84</v>
      </c>
      <c r="E67" s="26">
        <f t="shared" si="2"/>
        <v>1.1162488170983207</v>
      </c>
      <c r="F67" s="27">
        <v>2253</v>
      </c>
      <c r="G67" s="26">
        <f t="shared" si="3"/>
        <v>0.13337557939198233</v>
      </c>
      <c r="H67" s="27"/>
    </row>
    <row r="68" spans="1:8" ht="12.75">
      <c r="A68" s="5" t="s">
        <v>32</v>
      </c>
      <c r="B68" s="27"/>
      <c r="C68" s="27"/>
      <c r="D68" s="27"/>
      <c r="E68" s="26">
        <f t="shared" si="2"/>
        <v>0</v>
      </c>
      <c r="F68" s="27"/>
      <c r="G68" s="26">
        <f t="shared" si="3"/>
        <v>0</v>
      </c>
      <c r="H68" s="27"/>
    </row>
    <row r="69" spans="1:8" ht="12.75">
      <c r="A69" s="5" t="s">
        <v>33</v>
      </c>
      <c r="B69" s="27"/>
      <c r="C69" s="27"/>
      <c r="D69" s="27"/>
      <c r="E69" s="26">
        <f t="shared" si="2"/>
        <v>0</v>
      </c>
      <c r="F69" s="27"/>
      <c r="G69" s="26">
        <f t="shared" si="3"/>
        <v>0</v>
      </c>
      <c r="H69" s="27"/>
    </row>
    <row r="70" spans="1:8" ht="12.75">
      <c r="A70" s="64" t="s">
        <v>114</v>
      </c>
      <c r="B70" s="31">
        <f>B62+B66</f>
        <v>248830000</v>
      </c>
      <c r="C70" s="31">
        <f>C62+C66</f>
        <v>252045272.03</v>
      </c>
      <c r="D70" s="31">
        <f>D62+D66</f>
        <v>98318499.66000001</v>
      </c>
      <c r="E70" s="31">
        <f t="shared" si="2"/>
        <v>39.008269771589895</v>
      </c>
      <c r="F70" s="31">
        <f>F62+F66</f>
        <v>32116529.68</v>
      </c>
      <c r="G70" s="31">
        <f t="shared" si="3"/>
        <v>12.742365457336287</v>
      </c>
      <c r="H70" s="31">
        <f>H62+H66</f>
        <v>0</v>
      </c>
    </row>
    <row r="71" spans="1:8" ht="12.75">
      <c r="A71" s="65"/>
      <c r="B71" s="65"/>
      <c r="C71" s="2"/>
      <c r="D71" s="2"/>
      <c r="E71" s="2"/>
      <c r="F71" s="48"/>
      <c r="G71" s="48"/>
      <c r="H71" s="48"/>
    </row>
    <row r="72" spans="1:8" ht="31.5">
      <c r="A72" s="66" t="s">
        <v>46</v>
      </c>
      <c r="B72" s="17" t="s">
        <v>12</v>
      </c>
      <c r="C72" s="17" t="s">
        <v>12</v>
      </c>
      <c r="D72" s="160" t="s">
        <v>13</v>
      </c>
      <c r="E72" s="161"/>
      <c r="F72" s="160" t="s">
        <v>14</v>
      </c>
      <c r="G72" s="161"/>
      <c r="H72" s="13" t="s">
        <v>129</v>
      </c>
    </row>
    <row r="73" spans="1:8" ht="12.75">
      <c r="A73" s="67"/>
      <c r="B73" s="18" t="s">
        <v>5</v>
      </c>
      <c r="C73" s="18" t="s">
        <v>6</v>
      </c>
      <c r="D73" s="17" t="s">
        <v>8</v>
      </c>
      <c r="E73" s="57" t="s">
        <v>7</v>
      </c>
      <c r="F73" s="17" t="s">
        <v>8</v>
      </c>
      <c r="G73" s="57" t="s">
        <v>7</v>
      </c>
      <c r="H73" s="14"/>
    </row>
    <row r="74" spans="1:8" ht="12.75">
      <c r="A74" s="68"/>
      <c r="B74" s="69"/>
      <c r="C74" s="69"/>
      <c r="D74" s="19" t="s">
        <v>18</v>
      </c>
      <c r="E74" s="59" t="s">
        <v>115</v>
      </c>
      <c r="F74" s="19" t="s">
        <v>44</v>
      </c>
      <c r="G74" s="59" t="s">
        <v>116</v>
      </c>
      <c r="H74" s="60"/>
    </row>
    <row r="75" spans="1:8" ht="12.75">
      <c r="A75" s="156" t="s">
        <v>47</v>
      </c>
      <c r="B75" s="25"/>
      <c r="C75" s="25"/>
      <c r="D75" s="25"/>
      <c r="E75" s="26">
        <f aca="true" t="shared" si="4" ref="E75:E85">IF($D$70&gt;0,D75/$D$70*100,0)</f>
        <v>0</v>
      </c>
      <c r="F75" s="28"/>
      <c r="G75" s="25">
        <f aca="true" t="shared" si="5" ref="G75:G85">IF($F$70&gt;0,F75/$F$70*100,0)</f>
        <v>0</v>
      </c>
      <c r="H75" s="25"/>
    </row>
    <row r="76" spans="1:8" ht="12.75">
      <c r="A76" s="157" t="s">
        <v>48</v>
      </c>
      <c r="B76" s="27">
        <v>31830000</v>
      </c>
      <c r="C76" s="27">
        <v>31830000</v>
      </c>
      <c r="D76" s="27">
        <v>27477467.45</v>
      </c>
      <c r="E76" s="26">
        <f t="shared" si="4"/>
        <v>27.947403128629066</v>
      </c>
      <c r="F76" s="29">
        <v>5578213.34</v>
      </c>
      <c r="G76" s="27">
        <f t="shared" si="5"/>
        <v>17.368667771953373</v>
      </c>
      <c r="H76" s="27"/>
    </row>
    <row r="77" spans="1:8" ht="12.75">
      <c r="A77" s="72" t="s">
        <v>77</v>
      </c>
      <c r="B77" s="73">
        <f>SUM(B78:B80)</f>
        <v>46960000</v>
      </c>
      <c r="C77" s="73">
        <f>SUM(C78:C80)</f>
        <v>49933072.03</v>
      </c>
      <c r="D77" s="73">
        <f>SUM(D78:D80)</f>
        <v>24868015.97</v>
      </c>
      <c r="E77" s="26">
        <f t="shared" si="4"/>
        <v>25.29332328706937</v>
      </c>
      <c r="F77" s="138">
        <f>SUM(F78:F80)</f>
        <v>3928848.07</v>
      </c>
      <c r="G77" s="27">
        <f t="shared" si="5"/>
        <v>12.233102732910213</v>
      </c>
      <c r="H77" s="73">
        <f>SUM(H78:H80)</f>
        <v>0</v>
      </c>
    </row>
    <row r="78" spans="1:8" ht="12.75">
      <c r="A78" s="52" t="s">
        <v>78</v>
      </c>
      <c r="B78" s="29"/>
      <c r="C78" s="29"/>
      <c r="D78" s="27"/>
      <c r="E78" s="26">
        <f t="shared" si="4"/>
        <v>0</v>
      </c>
      <c r="F78" s="29"/>
      <c r="G78" s="27">
        <f t="shared" si="5"/>
        <v>0</v>
      </c>
      <c r="H78" s="27"/>
    </row>
    <row r="79" spans="1:8" ht="12.75">
      <c r="A79" s="52" t="s">
        <v>49</v>
      </c>
      <c r="B79" s="29"/>
      <c r="C79" s="29"/>
      <c r="D79" s="27"/>
      <c r="E79" s="26">
        <f t="shared" si="4"/>
        <v>0</v>
      </c>
      <c r="F79" s="29"/>
      <c r="G79" s="27">
        <f t="shared" si="5"/>
        <v>0</v>
      </c>
      <c r="H79" s="27"/>
    </row>
    <row r="80" spans="1:8" ht="12.75">
      <c r="A80" s="76" t="s">
        <v>50</v>
      </c>
      <c r="B80" s="29">
        <v>46960000</v>
      </c>
      <c r="C80" s="29">
        <v>49933072.03</v>
      </c>
      <c r="D80" s="27">
        <v>24868015.97</v>
      </c>
      <c r="E80" s="26">
        <f t="shared" si="4"/>
        <v>25.29332328706937</v>
      </c>
      <c r="F80" s="29">
        <v>3928848.07</v>
      </c>
      <c r="G80" s="27">
        <f t="shared" si="5"/>
        <v>12.233102732910213</v>
      </c>
      <c r="H80" s="27"/>
    </row>
    <row r="81" spans="1:8" ht="12.75">
      <c r="A81" s="77" t="s">
        <v>51</v>
      </c>
      <c r="B81" s="29"/>
      <c r="C81" s="29"/>
      <c r="D81" s="27"/>
      <c r="E81" s="26">
        <f t="shared" si="4"/>
        <v>0</v>
      </c>
      <c r="F81" s="29"/>
      <c r="G81" s="27">
        <f t="shared" si="5"/>
        <v>0</v>
      </c>
      <c r="H81" s="27"/>
    </row>
    <row r="82" spans="1:8" ht="22.5">
      <c r="A82" s="78" t="s">
        <v>130</v>
      </c>
      <c r="B82" s="79"/>
      <c r="C82" s="79"/>
      <c r="D82" s="137"/>
      <c r="E82" s="26">
        <f t="shared" si="4"/>
        <v>0</v>
      </c>
      <c r="F82" s="79"/>
      <c r="G82" s="27">
        <f t="shared" si="5"/>
        <v>0</v>
      </c>
      <c r="H82" s="137"/>
    </row>
    <row r="83" spans="1:8" ht="22.5">
      <c r="A83" s="80" t="s">
        <v>131</v>
      </c>
      <c r="B83" s="29"/>
      <c r="C83" s="29"/>
      <c r="D83" s="27"/>
      <c r="E83" s="26">
        <f t="shared" si="4"/>
        <v>0</v>
      </c>
      <c r="F83" s="29"/>
      <c r="G83" s="27">
        <f t="shared" si="5"/>
        <v>0</v>
      </c>
      <c r="H83" s="27"/>
    </row>
    <row r="84" spans="1:8" ht="24" customHeight="1">
      <c r="A84" s="81" t="s">
        <v>132</v>
      </c>
      <c r="B84" s="29"/>
      <c r="C84" s="29"/>
      <c r="D84" s="30"/>
      <c r="E84" s="26">
        <f t="shared" si="4"/>
        <v>0</v>
      </c>
      <c r="F84" s="29"/>
      <c r="G84" s="27">
        <f t="shared" si="5"/>
        <v>0</v>
      </c>
      <c r="H84" s="27"/>
    </row>
    <row r="85" spans="1:8" ht="12.75">
      <c r="A85" s="82" t="s">
        <v>117</v>
      </c>
      <c r="B85" s="46">
        <f>B75+B76+B77+B81+B82+B83+B84</f>
        <v>78790000</v>
      </c>
      <c r="C85" s="46">
        <f>C75+C76+C77+C81+C82+C83+C84</f>
        <v>81763072.03</v>
      </c>
      <c r="D85" s="46">
        <f>D75+D76+D77+D81+D82+D83+D84</f>
        <v>52345483.42</v>
      </c>
      <c r="E85" s="31">
        <f t="shared" si="4"/>
        <v>53.24072641569843</v>
      </c>
      <c r="F85" s="46">
        <f>F75+F76+F77+F81+F82+F83+F84</f>
        <v>9507061.41</v>
      </c>
      <c r="G85" s="31">
        <f t="shared" si="5"/>
        <v>29.601770504863588</v>
      </c>
      <c r="H85" s="31">
        <f>H75+H76+H77+H81+H82+H83+H84</f>
        <v>0</v>
      </c>
    </row>
    <row r="86" spans="1:8" ht="12.75">
      <c r="A86" s="83"/>
      <c r="B86" s="83"/>
      <c r="C86" s="83"/>
      <c r="D86" s="83"/>
      <c r="E86" s="83"/>
      <c r="F86" s="84"/>
      <c r="G86" s="85"/>
      <c r="H86" s="85"/>
    </row>
    <row r="87" spans="1:8" ht="12.75">
      <c r="A87" s="86" t="s">
        <v>118</v>
      </c>
      <c r="B87" s="143">
        <f aca="true" t="shared" si="6" ref="B87:H87">B70-B85</f>
        <v>170040000</v>
      </c>
      <c r="C87" s="143">
        <f t="shared" si="6"/>
        <v>170282200</v>
      </c>
      <c r="D87" s="143">
        <f t="shared" si="6"/>
        <v>45973016.24000001</v>
      </c>
      <c r="E87" s="143">
        <f t="shared" si="6"/>
        <v>-14.232456644108538</v>
      </c>
      <c r="F87" s="143">
        <f t="shared" si="6"/>
        <v>22609468.27</v>
      </c>
      <c r="G87" s="143">
        <f t="shared" si="6"/>
        <v>-16.8594050475273</v>
      </c>
      <c r="H87" s="144">
        <f t="shared" si="6"/>
        <v>0</v>
      </c>
    </row>
    <row r="88" spans="1:8" ht="15" customHeight="1">
      <c r="A88" s="87"/>
      <c r="B88" s="22"/>
      <c r="C88" s="88"/>
      <c r="D88" s="2"/>
      <c r="E88" s="2"/>
      <c r="F88" s="48"/>
      <c r="G88" s="89"/>
      <c r="H88" s="89"/>
    </row>
    <row r="89" spans="1:9" ht="31.5">
      <c r="A89" s="90" t="s">
        <v>133</v>
      </c>
      <c r="B89" s="152">
        <f>IF(D38&gt;0,F87/D38*100,0)</f>
        <v>15.773240641162154</v>
      </c>
      <c r="G89" s="91"/>
      <c r="H89" s="91"/>
      <c r="I89" s="91"/>
    </row>
    <row r="90" spans="1:2" ht="13.5" customHeight="1">
      <c r="A90" s="92"/>
      <c r="B90" s="93"/>
    </row>
    <row r="91" spans="1:2" ht="21">
      <c r="A91" s="90" t="s">
        <v>134</v>
      </c>
      <c r="B91" s="151">
        <f>F87-(15*D38)/100</f>
        <v>1108368.2890000008</v>
      </c>
    </row>
    <row r="92" spans="1:7" ht="17.25" customHeight="1">
      <c r="A92" s="94"/>
      <c r="B92" s="94"/>
      <c r="C92" s="94"/>
      <c r="D92" s="94"/>
      <c r="E92" s="93"/>
      <c r="F92" s="89"/>
      <c r="G92" s="85"/>
    </row>
    <row r="93" spans="1:7" ht="42">
      <c r="A93" s="140" t="s">
        <v>98</v>
      </c>
      <c r="B93" s="96"/>
      <c r="C93" s="95" t="s">
        <v>100</v>
      </c>
      <c r="D93" s="97" t="s">
        <v>101</v>
      </c>
      <c r="E93" s="97" t="s">
        <v>52</v>
      </c>
      <c r="F93" s="97" t="s">
        <v>53</v>
      </c>
      <c r="G93" s="23" t="s">
        <v>102</v>
      </c>
    </row>
    <row r="94" spans="1:7" ht="15" customHeight="1">
      <c r="A94" s="98" t="s">
        <v>54</v>
      </c>
      <c r="B94" s="99"/>
      <c r="C94" s="100"/>
      <c r="D94" s="101"/>
      <c r="E94" s="70"/>
      <c r="F94" s="71"/>
      <c r="G94" s="102"/>
    </row>
    <row r="95" spans="1:8" ht="12.75">
      <c r="A95" s="106" t="s">
        <v>121</v>
      </c>
      <c r="B95" s="153"/>
      <c r="C95" s="33">
        <v>13078633.88</v>
      </c>
      <c r="D95" s="154">
        <v>15359.37</v>
      </c>
      <c r="E95" s="27">
        <v>12081527.04</v>
      </c>
      <c r="F95" s="75">
        <v>981747.47</v>
      </c>
      <c r="G95" s="75"/>
      <c r="H95" s="155"/>
    </row>
    <row r="96" spans="1:8" ht="12.75">
      <c r="A96" s="106" t="s">
        <v>122</v>
      </c>
      <c r="B96" s="153"/>
      <c r="C96" s="33">
        <v>9016.57</v>
      </c>
      <c r="D96" s="154"/>
      <c r="E96" s="27"/>
      <c r="F96" s="75">
        <v>9016.57</v>
      </c>
      <c r="G96" s="75"/>
      <c r="H96" s="155"/>
    </row>
    <row r="97" spans="1:7" ht="12" customHeight="1">
      <c r="A97" s="78" t="s">
        <v>122</v>
      </c>
      <c r="B97" s="103"/>
      <c r="C97" s="104"/>
      <c r="D97" s="105"/>
      <c r="E97" s="73"/>
      <c r="F97" s="74"/>
      <c r="G97" s="102"/>
    </row>
    <row r="98" spans="1:7" ht="12" customHeight="1">
      <c r="A98" s="78" t="s">
        <v>88</v>
      </c>
      <c r="B98" s="103"/>
      <c r="C98" s="104"/>
      <c r="D98" s="105"/>
      <c r="E98" s="73"/>
      <c r="F98" s="74"/>
      <c r="G98" s="102"/>
    </row>
    <row r="99" spans="1:7" ht="11.25" customHeight="1">
      <c r="A99" s="106" t="s">
        <v>89</v>
      </c>
      <c r="B99" s="103"/>
      <c r="C99" s="104"/>
      <c r="D99" s="105"/>
      <c r="E99" s="73"/>
      <c r="F99" s="74"/>
      <c r="G99" s="102"/>
    </row>
    <row r="100" spans="1:7" ht="12.75" customHeight="1">
      <c r="A100" s="107" t="s">
        <v>55</v>
      </c>
      <c r="B100" s="108"/>
      <c r="C100" s="109"/>
      <c r="D100" s="109"/>
      <c r="E100" s="109"/>
      <c r="F100" s="109"/>
      <c r="G100" s="109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spans="1:7" ht="52.5">
      <c r="A107" s="95" t="s">
        <v>56</v>
      </c>
      <c r="B107" s="96"/>
      <c r="C107" s="136" t="s">
        <v>90</v>
      </c>
      <c r="D107" s="136" t="s">
        <v>58</v>
      </c>
      <c r="E107" s="97" t="s">
        <v>59</v>
      </c>
      <c r="F107" s="91"/>
      <c r="G107" s="91"/>
    </row>
    <row r="108" spans="1:5" ht="12" customHeight="1">
      <c r="A108" s="16"/>
      <c r="B108" s="110"/>
      <c r="C108" s="15" t="s">
        <v>57</v>
      </c>
      <c r="D108" s="16" t="s">
        <v>41</v>
      </c>
      <c r="E108" s="111"/>
    </row>
    <row r="109" spans="1:5" ht="13.5" customHeight="1">
      <c r="A109" s="112" t="s">
        <v>60</v>
      </c>
      <c r="B109" s="113"/>
      <c r="C109" s="145">
        <f>D83</f>
        <v>0</v>
      </c>
      <c r="D109" s="114"/>
      <c r="E109" s="146">
        <f>C109-D109</f>
        <v>0</v>
      </c>
    </row>
    <row r="110" spans="1:5" ht="13.5" customHeight="1">
      <c r="A110" s="115" t="s">
        <v>123</v>
      </c>
      <c r="B110" s="116"/>
      <c r="C110" s="117"/>
      <c r="D110" s="118"/>
      <c r="E110" s="63"/>
    </row>
    <row r="111" spans="1:5" ht="13.5" customHeight="1">
      <c r="A111" s="115" t="s">
        <v>124</v>
      </c>
      <c r="B111" s="116"/>
      <c r="C111" s="117"/>
      <c r="D111" s="118"/>
      <c r="E111" s="63"/>
    </row>
    <row r="112" spans="1:5" ht="13.5" customHeight="1">
      <c r="A112" s="115" t="s">
        <v>125</v>
      </c>
      <c r="B112" s="116"/>
      <c r="C112" s="117"/>
      <c r="D112" s="118"/>
      <c r="E112" s="63"/>
    </row>
    <row r="113" spans="1:5" ht="13.5" customHeight="1">
      <c r="A113" s="115" t="s">
        <v>91</v>
      </c>
      <c r="B113" s="116"/>
      <c r="C113" s="117"/>
      <c r="D113" s="118"/>
      <c r="E113" s="63"/>
    </row>
    <row r="114" spans="1:5" ht="13.5" customHeight="1">
      <c r="A114" s="115" t="s">
        <v>92</v>
      </c>
      <c r="B114" s="116"/>
      <c r="C114" s="117"/>
      <c r="D114" s="118"/>
      <c r="E114" s="63"/>
    </row>
    <row r="115" spans="1:5" ht="13.5" customHeight="1">
      <c r="A115" s="119" t="s">
        <v>119</v>
      </c>
      <c r="B115" s="120"/>
      <c r="C115" s="147">
        <f>SUM(C109:C114)</f>
        <v>0</v>
      </c>
      <c r="D115" s="147">
        <f>SUM(D109:D114)</f>
        <v>0</v>
      </c>
      <c r="E115" s="148">
        <f>SUM(E109:E114)</f>
        <v>0</v>
      </c>
    </row>
    <row r="116" spans="1:5" ht="12.75" customHeight="1">
      <c r="A116" s="2"/>
      <c r="B116" s="2"/>
      <c r="C116" s="4"/>
      <c r="D116" s="4"/>
      <c r="E116" s="4"/>
    </row>
    <row r="117" spans="1:5" ht="12.75" customHeight="1">
      <c r="A117" s="167" t="s">
        <v>99</v>
      </c>
      <c r="B117" s="166"/>
      <c r="C117" s="164" t="s">
        <v>61</v>
      </c>
      <c r="D117" s="165"/>
      <c r="E117" s="166"/>
    </row>
    <row r="118" spans="1:5" ht="42">
      <c r="A118" s="168"/>
      <c r="B118" s="169"/>
      <c r="C118" s="97" t="s">
        <v>57</v>
      </c>
      <c r="D118" s="136" t="s">
        <v>58</v>
      </c>
      <c r="E118" s="97" t="s">
        <v>59</v>
      </c>
    </row>
    <row r="119" spans="1:5" ht="12.75">
      <c r="A119" s="170"/>
      <c r="B119" s="171"/>
      <c r="C119" s="121"/>
      <c r="D119" s="16" t="s">
        <v>42</v>
      </c>
      <c r="E119" s="111"/>
    </row>
    <row r="120" spans="1:5" ht="12.75">
      <c r="A120" s="112" t="s">
        <v>62</v>
      </c>
      <c r="B120" s="122"/>
      <c r="C120" s="145">
        <f>D84</f>
        <v>0</v>
      </c>
      <c r="D120" s="114"/>
      <c r="E120" s="62"/>
    </row>
    <row r="121" spans="1:5" ht="12.75">
      <c r="A121" s="115" t="s">
        <v>126</v>
      </c>
      <c r="B121" s="123"/>
      <c r="C121" s="117"/>
      <c r="D121" s="118"/>
      <c r="E121" s="63"/>
    </row>
    <row r="122" spans="1:5" ht="12.75">
      <c r="A122" s="115" t="s">
        <v>127</v>
      </c>
      <c r="B122" s="123"/>
      <c r="C122" s="117"/>
      <c r="D122" s="118"/>
      <c r="E122" s="63"/>
    </row>
    <row r="123" spans="1:5" ht="12.75">
      <c r="A123" s="115" t="s">
        <v>128</v>
      </c>
      <c r="B123" s="123"/>
      <c r="C123" s="117"/>
      <c r="D123" s="118"/>
      <c r="E123" s="63"/>
    </row>
    <row r="124" spans="1:5" ht="12.75">
      <c r="A124" s="115" t="s">
        <v>93</v>
      </c>
      <c r="B124" s="123"/>
      <c r="C124" s="117"/>
      <c r="D124" s="118"/>
      <c r="E124" s="63"/>
    </row>
    <row r="125" spans="1:5" ht="12.75">
      <c r="A125" s="115" t="s">
        <v>94</v>
      </c>
      <c r="B125" s="123"/>
      <c r="C125" s="117"/>
      <c r="D125" s="118"/>
      <c r="E125" s="63"/>
    </row>
    <row r="126" spans="1:5" ht="12.75" customHeight="1">
      <c r="A126" s="124" t="s">
        <v>63</v>
      </c>
      <c r="B126" s="125"/>
      <c r="C126" s="147">
        <f>SUM(C120:C125)</f>
        <v>0</v>
      </c>
      <c r="D126" s="147">
        <f>SUM(D120:D125)</f>
        <v>0</v>
      </c>
      <c r="E126" s="109"/>
    </row>
    <row r="127" spans="1:8" ht="12.75">
      <c r="A127" s="2"/>
      <c r="B127" s="65"/>
      <c r="C127" s="4"/>
      <c r="D127" s="2"/>
      <c r="E127" s="2"/>
      <c r="F127" s="48"/>
      <c r="G127" s="48"/>
      <c r="H127" s="48"/>
    </row>
    <row r="128" spans="1:8" ht="31.5">
      <c r="A128" s="126" t="s">
        <v>28</v>
      </c>
      <c r="B128" s="17" t="s">
        <v>12</v>
      </c>
      <c r="C128" s="17" t="s">
        <v>12</v>
      </c>
      <c r="D128" s="127" t="s">
        <v>13</v>
      </c>
      <c r="E128" s="128"/>
      <c r="F128" s="127" t="s">
        <v>14</v>
      </c>
      <c r="G128" s="128"/>
      <c r="H128" s="129" t="s">
        <v>129</v>
      </c>
    </row>
    <row r="129" spans="1:8" ht="12.75">
      <c r="A129" s="58" t="s">
        <v>34</v>
      </c>
      <c r="B129" s="18" t="s">
        <v>5</v>
      </c>
      <c r="C129" s="18" t="s">
        <v>6</v>
      </c>
      <c r="D129" s="17" t="s">
        <v>8</v>
      </c>
      <c r="E129" s="57" t="s">
        <v>7</v>
      </c>
      <c r="F129" s="17" t="s">
        <v>8</v>
      </c>
      <c r="G129" s="57" t="s">
        <v>7</v>
      </c>
      <c r="H129" s="130"/>
    </row>
    <row r="130" spans="1:8" ht="21.75" customHeight="1">
      <c r="A130" s="131"/>
      <c r="B130" s="40"/>
      <c r="C130" s="19"/>
      <c r="D130" s="19" t="s">
        <v>64</v>
      </c>
      <c r="E130" s="132" t="s">
        <v>65</v>
      </c>
      <c r="F130" s="19" t="s">
        <v>66</v>
      </c>
      <c r="G130" s="132" t="s">
        <v>67</v>
      </c>
      <c r="H130" s="133"/>
    </row>
    <row r="131" spans="1:8" ht="12.75">
      <c r="A131" s="5" t="s">
        <v>35</v>
      </c>
      <c r="B131" s="27">
        <v>36015000</v>
      </c>
      <c r="C131" s="27">
        <v>36448637.25</v>
      </c>
      <c r="D131" s="27">
        <v>6963216</v>
      </c>
      <c r="E131" s="25">
        <f aca="true" t="shared" si="7" ref="E131:E137">IF($D$138&gt;0,D131/$D$138*100,0)</f>
        <v>7.08230498235819</v>
      </c>
      <c r="F131" s="75">
        <v>4985521.81</v>
      </c>
      <c r="G131" s="25">
        <f aca="true" t="shared" si="8" ref="G131:G137">IF($F$138&gt;0,F131/$F$138*100,0)</f>
        <v>15.523227010123216</v>
      </c>
      <c r="H131" s="62"/>
    </row>
    <row r="132" spans="1:8" ht="12.75">
      <c r="A132" s="5" t="s">
        <v>36</v>
      </c>
      <c r="B132" s="27">
        <v>148554000</v>
      </c>
      <c r="C132" s="27">
        <v>150085002.93</v>
      </c>
      <c r="D132" s="27">
        <v>57332241.88</v>
      </c>
      <c r="E132" s="27">
        <f t="shared" si="7"/>
        <v>58.312771328146205</v>
      </c>
      <c r="F132" s="26">
        <v>18051022.62</v>
      </c>
      <c r="G132" s="27">
        <f t="shared" si="8"/>
        <v>56.204773055667204</v>
      </c>
      <c r="H132" s="63"/>
    </row>
    <row r="133" spans="1:8" ht="12.75">
      <c r="A133" s="5" t="s">
        <v>37</v>
      </c>
      <c r="B133" s="27">
        <v>11494000</v>
      </c>
      <c r="C133" s="27">
        <v>11793292.55</v>
      </c>
      <c r="D133" s="27">
        <v>2099771.84</v>
      </c>
      <c r="E133" s="27">
        <f t="shared" si="7"/>
        <v>2.1356833630103425</v>
      </c>
      <c r="F133" s="26">
        <v>1132951.89</v>
      </c>
      <c r="G133" s="27">
        <f t="shared" si="8"/>
        <v>3.5276286114608633</v>
      </c>
      <c r="H133" s="63"/>
    </row>
    <row r="134" spans="1:8" ht="12.75">
      <c r="A134" s="5" t="s">
        <v>38</v>
      </c>
      <c r="B134" s="27">
        <v>2675000</v>
      </c>
      <c r="C134" s="27">
        <v>2675000</v>
      </c>
      <c r="D134" s="27">
        <v>364302.3</v>
      </c>
      <c r="E134" s="27">
        <f t="shared" si="7"/>
        <v>0.37053281046782804</v>
      </c>
      <c r="F134" s="26">
        <v>363437.75</v>
      </c>
      <c r="G134" s="27">
        <f t="shared" si="8"/>
        <v>1.1316221074356128</v>
      </c>
      <c r="H134" s="63"/>
    </row>
    <row r="135" spans="1:8" ht="12.75">
      <c r="A135" s="5" t="s">
        <v>39</v>
      </c>
      <c r="B135" s="27">
        <v>4108000</v>
      </c>
      <c r="C135" s="27">
        <v>4878875.24</v>
      </c>
      <c r="D135" s="27">
        <v>625599.63</v>
      </c>
      <c r="E135" s="27">
        <f t="shared" si="7"/>
        <v>0.6362989998458242</v>
      </c>
      <c r="F135" s="26">
        <v>522161.49</v>
      </c>
      <c r="G135" s="27">
        <f t="shared" si="8"/>
        <v>1.6258340960330058</v>
      </c>
      <c r="H135" s="63"/>
    </row>
    <row r="136" spans="1:8" ht="12.75">
      <c r="A136" s="5" t="s">
        <v>40</v>
      </c>
      <c r="B136" s="27"/>
      <c r="C136" s="27"/>
      <c r="D136" s="27"/>
      <c r="E136" s="27">
        <f t="shared" si="7"/>
        <v>0</v>
      </c>
      <c r="F136" s="26"/>
      <c r="G136" s="27">
        <f t="shared" si="8"/>
        <v>0</v>
      </c>
      <c r="H136" s="63"/>
    </row>
    <row r="137" spans="1:8" ht="12.75">
      <c r="A137" s="6" t="s">
        <v>26</v>
      </c>
      <c r="B137" s="30">
        <v>45984000</v>
      </c>
      <c r="C137" s="30">
        <v>46164464.06</v>
      </c>
      <c r="D137" s="27">
        <v>30933368.01</v>
      </c>
      <c r="E137" s="27">
        <f t="shared" si="7"/>
        <v>31.46240851617162</v>
      </c>
      <c r="F137" s="26">
        <v>7061434.12</v>
      </c>
      <c r="G137" s="27">
        <f t="shared" si="8"/>
        <v>21.9869151192801</v>
      </c>
      <c r="H137" s="24"/>
    </row>
    <row r="138" spans="1:8" ht="12.75">
      <c r="A138" s="54" t="s">
        <v>21</v>
      </c>
      <c r="B138" s="31">
        <f aca="true" t="shared" si="9" ref="B138:H138">SUM(B131:B137)</f>
        <v>248830000</v>
      </c>
      <c r="C138" s="31">
        <f t="shared" si="9"/>
        <v>252045272.03000003</v>
      </c>
      <c r="D138" s="31">
        <f t="shared" si="9"/>
        <v>98318499.66</v>
      </c>
      <c r="E138" s="31">
        <f t="shared" si="9"/>
        <v>100</v>
      </c>
      <c r="F138" s="149">
        <f t="shared" si="9"/>
        <v>32116529.68</v>
      </c>
      <c r="G138" s="31">
        <f t="shared" si="9"/>
        <v>100.00000000000001</v>
      </c>
      <c r="H138" s="31">
        <f t="shared" si="9"/>
        <v>0</v>
      </c>
    </row>
    <row r="139" spans="1:8" ht="12.75">
      <c r="A139" s="159" t="s">
        <v>148</v>
      </c>
      <c r="B139" s="159"/>
      <c r="C139" s="159"/>
      <c r="D139" s="159"/>
      <c r="E139" s="159"/>
      <c r="F139" s="159"/>
      <c r="G139" s="159"/>
      <c r="H139" s="159"/>
    </row>
    <row r="140" spans="1:8" ht="12.75">
      <c r="A140" s="2" t="s">
        <v>0</v>
      </c>
      <c r="B140" s="134"/>
      <c r="C140" s="134"/>
      <c r="D140" s="2"/>
      <c r="E140" s="2"/>
      <c r="F140" s="89"/>
      <c r="G140" s="89"/>
      <c r="H140" s="48"/>
    </row>
    <row r="141" spans="1:8" ht="12.75">
      <c r="A141" s="2" t="s">
        <v>135</v>
      </c>
      <c r="B141" s="134"/>
      <c r="C141" s="134"/>
      <c r="D141" s="2"/>
      <c r="E141" s="2"/>
      <c r="F141" s="89"/>
      <c r="G141" s="89"/>
      <c r="H141" s="48"/>
    </row>
    <row r="142" spans="1:8" ht="12.75">
      <c r="A142" s="2" t="s">
        <v>136</v>
      </c>
      <c r="B142" s="134"/>
      <c r="C142" s="134"/>
      <c r="D142" s="2"/>
      <c r="E142" s="2"/>
      <c r="F142" s="89"/>
      <c r="G142" s="89"/>
      <c r="H142" s="48"/>
    </row>
    <row r="143" spans="1:8" ht="12.75">
      <c r="A143" s="3" t="s">
        <v>137</v>
      </c>
      <c r="B143" s="135"/>
      <c r="C143" s="135"/>
      <c r="D143" s="2"/>
      <c r="E143" s="2"/>
      <c r="F143" s="89"/>
      <c r="G143" s="89"/>
      <c r="H143" s="48"/>
    </row>
    <row r="144" spans="1:8" ht="12.75">
      <c r="A144" s="3" t="s">
        <v>138</v>
      </c>
      <c r="B144" s="48"/>
      <c r="C144" s="48"/>
      <c r="D144" s="48"/>
      <c r="E144" s="48"/>
      <c r="F144" s="48"/>
      <c r="G144" s="48"/>
      <c r="H144" s="48"/>
    </row>
    <row r="145" spans="1:8" ht="12.75">
      <c r="A145" s="2" t="s">
        <v>139</v>
      </c>
      <c r="B145" s="48"/>
      <c r="C145" s="48"/>
      <c r="D145" s="48"/>
      <c r="E145" s="48"/>
      <c r="F145" s="48"/>
      <c r="G145" s="48"/>
      <c r="H145" s="48"/>
    </row>
    <row r="146" spans="1:8" ht="12.75">
      <c r="A146" s="8" t="s">
        <v>140</v>
      </c>
      <c r="B146" s="8"/>
      <c r="C146" s="8"/>
      <c r="D146" s="48"/>
      <c r="E146" s="48"/>
      <c r="F146" s="48"/>
      <c r="G146" s="48"/>
      <c r="H146" s="48"/>
    </row>
    <row r="147" spans="1:8" ht="12.75">
      <c r="A147" s="48"/>
      <c r="B147" s="48"/>
      <c r="C147" s="48"/>
      <c r="D147" s="48"/>
      <c r="E147" s="48"/>
      <c r="F147" s="48"/>
      <c r="G147" s="48"/>
      <c r="H147" s="48"/>
    </row>
    <row r="148" spans="1:8" ht="12.75">
      <c r="A148" s="48"/>
      <c r="B148" s="48"/>
      <c r="C148" s="48"/>
      <c r="D148" s="48"/>
      <c r="E148" s="48"/>
      <c r="F148" s="48"/>
      <c r="G148" s="48"/>
      <c r="H148" s="48"/>
    </row>
    <row r="149" spans="1:8" ht="12.75">
      <c r="A149" s="48"/>
      <c r="B149" s="48"/>
      <c r="C149" s="48"/>
      <c r="D149" s="48"/>
      <c r="E149" s="48"/>
      <c r="F149" s="48"/>
      <c r="G149" s="48"/>
      <c r="H149" s="48"/>
    </row>
    <row r="150" spans="1:8" ht="12.75">
      <c r="A150" s="48"/>
      <c r="B150" s="48"/>
      <c r="C150" s="48"/>
      <c r="D150" s="48"/>
      <c r="E150" s="48"/>
      <c r="F150" s="48"/>
      <c r="G150" s="48"/>
      <c r="H150" s="48"/>
    </row>
    <row r="151" spans="1:8" ht="12.75">
      <c r="A151" s="48"/>
      <c r="B151" s="48"/>
      <c r="C151" s="48"/>
      <c r="D151" s="48"/>
      <c r="E151" s="48"/>
      <c r="F151" s="48"/>
      <c r="G151" s="48"/>
      <c r="H151" s="48"/>
    </row>
    <row r="152" spans="1:8" ht="12.75">
      <c r="A152" s="150" t="s">
        <v>149</v>
      </c>
      <c r="C152" s="175" t="s">
        <v>151</v>
      </c>
      <c r="D152" s="176"/>
      <c r="F152" s="176"/>
      <c r="G152" s="175" t="s">
        <v>146</v>
      </c>
      <c r="H152" s="176"/>
    </row>
    <row r="153" spans="1:8" ht="12.75">
      <c r="A153" s="150" t="s">
        <v>150</v>
      </c>
      <c r="C153" s="175" t="s">
        <v>152</v>
      </c>
      <c r="D153" s="176"/>
      <c r="F153" s="176"/>
      <c r="G153" s="175" t="s">
        <v>147</v>
      </c>
      <c r="H153" s="176"/>
    </row>
    <row r="154" spans="1:8" ht="12.75">
      <c r="A154" s="48"/>
      <c r="B154" s="48"/>
      <c r="C154" s="48"/>
      <c r="D154" s="48"/>
      <c r="E154" s="172"/>
      <c r="F154" s="172"/>
      <c r="G154" s="172"/>
      <c r="H154" s="172"/>
    </row>
    <row r="155" spans="1:8" ht="12.75">
      <c r="A155" s="48"/>
      <c r="B155" s="48"/>
      <c r="C155" s="48"/>
      <c r="D155" s="48"/>
      <c r="E155" s="48"/>
      <c r="F155" s="48"/>
      <c r="G155" s="48"/>
      <c r="H155" s="48"/>
    </row>
    <row r="156" spans="1:8" ht="12.75">
      <c r="A156" s="48"/>
      <c r="B156" s="48"/>
      <c r="C156" s="48"/>
      <c r="D156" s="48"/>
      <c r="E156" s="48"/>
      <c r="F156" s="48"/>
      <c r="G156" s="48"/>
      <c r="H156" s="48"/>
    </row>
    <row r="157" spans="1:8" ht="12.75">
      <c r="A157" s="48"/>
      <c r="B157" s="48"/>
      <c r="C157" s="48"/>
      <c r="D157" s="48"/>
      <c r="E157" s="48"/>
      <c r="F157" s="48"/>
      <c r="G157" s="48"/>
      <c r="H157" s="48"/>
    </row>
    <row r="158" spans="1:8" ht="12.75">
      <c r="A158" s="48"/>
      <c r="B158" s="48"/>
      <c r="C158" s="48"/>
      <c r="D158" s="48"/>
      <c r="E158" s="48"/>
      <c r="F158" s="48"/>
      <c r="G158" s="48"/>
      <c r="H158" s="48"/>
    </row>
    <row r="159" spans="1:8" ht="12.75">
      <c r="A159" s="48"/>
      <c r="B159" s="48"/>
      <c r="C159" s="48"/>
      <c r="D159" s="48"/>
      <c r="E159" s="48"/>
      <c r="F159" s="48"/>
      <c r="G159" s="48"/>
      <c r="H159" s="48"/>
    </row>
    <row r="160" spans="1:8" ht="12.75">
      <c r="A160" s="48"/>
      <c r="B160" s="48"/>
      <c r="C160" s="48"/>
      <c r="D160" s="48"/>
      <c r="E160" s="48"/>
      <c r="F160" s="48"/>
      <c r="G160" s="48"/>
      <c r="H160" s="48"/>
    </row>
    <row r="161" spans="1:8" ht="12.75">
      <c r="A161" s="48"/>
      <c r="B161" s="48"/>
      <c r="C161" s="48"/>
      <c r="D161" s="48"/>
      <c r="E161" s="48"/>
      <c r="F161" s="48"/>
      <c r="G161" s="48"/>
      <c r="H161" s="48"/>
    </row>
    <row r="162" spans="1:8" ht="12.75">
      <c r="A162" s="48"/>
      <c r="B162" s="48"/>
      <c r="C162" s="48"/>
      <c r="D162" s="48"/>
      <c r="E162" s="48"/>
      <c r="F162" s="48"/>
      <c r="G162" s="48"/>
      <c r="H162" s="48"/>
    </row>
    <row r="163" spans="1:8" ht="12.75">
      <c r="A163" s="48"/>
      <c r="B163" s="48"/>
      <c r="C163" s="48"/>
      <c r="D163" s="48"/>
      <c r="E163" s="48"/>
      <c r="F163" s="48"/>
      <c r="G163" s="48"/>
      <c r="H163" s="48"/>
    </row>
    <row r="164" spans="1:8" ht="12.75">
      <c r="A164" s="48"/>
      <c r="B164" s="48"/>
      <c r="C164" s="48"/>
      <c r="D164" s="48"/>
      <c r="E164" s="48"/>
      <c r="F164" s="48"/>
      <c r="G164" s="48"/>
      <c r="H164" s="48"/>
    </row>
    <row r="165" spans="1:8" ht="12.75">
      <c r="A165" s="48"/>
      <c r="B165" s="48"/>
      <c r="C165" s="48"/>
      <c r="D165" s="48"/>
      <c r="E165" s="48"/>
      <c r="F165" s="48"/>
      <c r="G165" s="48"/>
      <c r="H165" s="48"/>
    </row>
    <row r="166" spans="1:8" ht="12.75">
      <c r="A166" s="48"/>
      <c r="B166" s="48"/>
      <c r="C166" s="48"/>
      <c r="D166" s="48"/>
      <c r="E166" s="48"/>
      <c r="F166" s="48"/>
      <c r="G166" s="48"/>
      <c r="H166" s="48"/>
    </row>
    <row r="167" spans="1:8" ht="12.75">
      <c r="A167" s="48"/>
      <c r="B167" s="48"/>
      <c r="C167" s="48"/>
      <c r="D167" s="48"/>
      <c r="E167" s="48"/>
      <c r="F167" s="48"/>
      <c r="G167" s="48"/>
      <c r="H167" s="48"/>
    </row>
  </sheetData>
  <sheetProtection/>
  <mergeCells count="14">
    <mergeCell ref="E154:H154"/>
    <mergeCell ref="A11:G11"/>
    <mergeCell ref="A12:G12"/>
    <mergeCell ref="A13:G13"/>
    <mergeCell ref="A14:G14"/>
    <mergeCell ref="D17:E17"/>
    <mergeCell ref="A139:H139"/>
    <mergeCell ref="F59:G59"/>
    <mergeCell ref="D72:E72"/>
    <mergeCell ref="F72:G72"/>
    <mergeCell ref="D40:E40"/>
    <mergeCell ref="C117:E117"/>
    <mergeCell ref="A117:B119"/>
    <mergeCell ref="D59:E5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luishb</cp:lastModifiedBy>
  <cp:lastPrinted>2018-04-07T12:44:45Z</cp:lastPrinted>
  <dcterms:created xsi:type="dcterms:W3CDTF">2004-08-09T19:29:24Z</dcterms:created>
  <dcterms:modified xsi:type="dcterms:W3CDTF">2018-04-10T10:19:13Z</dcterms:modified>
  <cp:category/>
  <cp:version/>
  <cp:contentType/>
  <cp:contentStatus/>
</cp:coreProperties>
</file>