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1"/>
  </bookViews>
  <sheets>
    <sheet name="FUNDEB" sheetId="1" r:id="rId1"/>
    <sheet name="Ensino Rec Próprios" sheetId="2" r:id="rId2"/>
  </sheets>
  <definedNames/>
  <calcPr fullCalcOnLoad="1"/>
</workbook>
</file>

<file path=xl/sharedStrings.xml><?xml version="1.0" encoding="utf-8"?>
<sst xmlns="http://schemas.openxmlformats.org/spreadsheetml/2006/main" count="131" uniqueCount="64">
  <si>
    <t xml:space="preserve">            PREFEITURA MUNICIPAL DE INDAIATUBA</t>
  </si>
  <si>
    <t>RREO - RELATÓRIO RESUMIDO DA EXECUÇÃO ORÇAMENTÁRIA</t>
  </si>
  <si>
    <t>QUADRO 5 - APLICAÇÕES COM RECURSOS DO FUNDEB</t>
  </si>
  <si>
    <t>RECEITAS DO FUNDEB</t>
  </si>
  <si>
    <t>RETENÇÕES AO FUNDEB</t>
  </si>
  <si>
    <t/>
  </si>
  <si>
    <t>PREVISÃO ATUALIZADA PARA O EXERCÍCIO</t>
  </si>
  <si>
    <t>RECEBIDO ATÉ BIMESTRE</t>
  </si>
  <si>
    <t>RETIDO ATÉ O BIMESTRE</t>
  </si>
  <si>
    <t>RECEITA DE TRANSFERÊNCIAS</t>
  </si>
  <si>
    <t>RECEITAS DE APLICAÇÕES FINANCEIRAS</t>
  </si>
  <si>
    <t>APURAÇÃO DO RESULTADO DO FUNDEB ATÉ O TRIMESTRE</t>
  </si>
  <si>
    <t>TOTAL DA RECEITA</t>
  </si>
  <si>
    <t>TRANSFERÊNCIAS RECEBIDAS</t>
  </si>
  <si>
    <t>RETENÇÕES</t>
  </si>
  <si>
    <t>APLICAÇÕES MÍNIMAS OBRIGATÓRIAS</t>
  </si>
  <si>
    <t>TOTAL</t>
  </si>
  <si>
    <t>DIFERENÇA (RECEBIDO - RETIDO)</t>
  </si>
  <si>
    <t>MAGISTÉRIO (60% DO TOTAL)</t>
  </si>
  <si>
    <t>GANHO</t>
  </si>
  <si>
    <t>PERDA</t>
  </si>
  <si>
    <t>DESPESAS TOTAIS</t>
  </si>
  <si>
    <t>DOTAÇÃO PARA O EXERCÍCIO</t>
  </si>
  <si>
    <t>DESPESA ATÉ O BIMESTRE</t>
  </si>
  <si>
    <t>DESPESA LIQUIDADA ATÉ O BIMESTRE</t>
  </si>
  <si>
    <t>DESPESA PAGA ATÉ O BIMESTRE</t>
  </si>
  <si>
    <t>VALOR</t>
  </si>
  <si>
    <t>%</t>
  </si>
  <si>
    <t>MAGISTÉRIO</t>
  </si>
  <si>
    <t>OUTRAS</t>
  </si>
  <si>
    <t>DEDUÇÕES</t>
  </si>
  <si>
    <t>( - ) DESP. COM APOSENTADORIAS (3.1.90.01.00)</t>
  </si>
  <si>
    <t>( - ) DESP. COM PENSÕES (3.1.90.03.00)</t>
  </si>
  <si>
    <t>DESPESAS LÍQUIDAS</t>
  </si>
  <si>
    <t>NILSON ALCIDES GASPAR</t>
  </si>
  <si>
    <t>PREFEITO MUNICIPAL</t>
  </si>
  <si>
    <t>LUIS HENRIQUE BORTOLETTO</t>
  </si>
  <si>
    <t>SECRETÁRIA MUNICIPAL DE EDUCAÇÃO</t>
  </si>
  <si>
    <t>CRC-SP 289944</t>
  </si>
  <si>
    <t>RITA DE CÁSSIA TRASFERETTI</t>
  </si>
  <si>
    <t>MARIANA ALVES RIZATO DE CASTRO</t>
  </si>
  <si>
    <t>CONTADOR - CRC-SP 321123/O-4</t>
  </si>
  <si>
    <t>COORDENADOR DE SERVIÇOS DE CONTABILIDADE</t>
  </si>
  <si>
    <t>QUADRO 6 - APLICAÇÕES COM RECURSOS PRÓPRIOS EM ENSINO</t>
  </si>
  <si>
    <t>RECEITAS DE IMPOSTOS</t>
  </si>
  <si>
    <t>APLICAÇÕES MÍNIMAS CONSTITUCIONAIS</t>
  </si>
  <si>
    <t>ARRECADADO ATE O BIMESTRE</t>
  </si>
  <si>
    <t>PARA O EXERCÍCIO</t>
  </si>
  <si>
    <t>ATÉ O BIMESTRE</t>
  </si>
  <si>
    <t>PRÓPRIOS</t>
  </si>
  <si>
    <t>TRANSFERÊNCIAS DA UNIÃO</t>
  </si>
  <si>
    <t>TRANSFERÊNCIAS DO ESTADO</t>
  </si>
  <si>
    <t>RECEITAS LÍQUIDAS</t>
  </si>
  <si>
    <t>DOTAÇÃO ATUALIZADA PARA O EXERCÍCIO</t>
  </si>
  <si>
    <t>DESPESA EMPENHADA ATÉ O BIMESTRE</t>
  </si>
  <si>
    <t>DESPESA LIQUIDA ATÉ O BIMESTRE</t>
  </si>
  <si>
    <t>EDUCAÇÃO INFANTIL</t>
  </si>
  <si>
    <t>ENSINO FUNDAMENTAÇ</t>
  </si>
  <si>
    <t>EDUCAÇÃO BÁSICA</t>
  </si>
  <si>
    <t>(-) GANHOS DE APLICAÇÕES FINANCEIRAS</t>
  </si>
  <si>
    <t>ENSINO FUNDAMETAL</t>
  </si>
  <si>
    <t>FUNDEB RETIDO E NÃO APLICADO NO RETORNO</t>
  </si>
  <si>
    <t>ENSINO FUNDAMENTAL</t>
  </si>
  <si>
    <t>2º BIMESTRE (2019)</t>
  </si>
</sst>
</file>

<file path=xl/styles.xml><?xml version="1.0" encoding="utf-8"?>
<styleSheet xmlns="http://schemas.openxmlformats.org/spreadsheetml/2006/main">
  <numFmts count="27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\$#,##0_);\(\$#,##0\)"/>
    <numFmt numFmtId="179" formatCode="\$#,##0_);[Red]\(\$#,##0\)"/>
    <numFmt numFmtId="180" formatCode="\$#,##0.00_);\(\$#,##0.00\)"/>
    <numFmt numFmtId="181" formatCode="\$#,##0.00_);[Red]\(\$#,##0.00\)"/>
    <numFmt numFmtId="182" formatCode="#,##0.00;\(#,##0.00\)"/>
  </numFmts>
  <fonts count="49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8.25"/>
      <name val="Times New Roman"/>
      <family val="1"/>
    </font>
    <font>
      <sz val="8.25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Fill="1" applyAlignment="1">
      <alignment/>
    </xf>
    <xf numFmtId="43" fontId="6" fillId="0" borderId="10" xfId="53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3" fontId="6" fillId="0" borderId="0" xfId="53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9" fillId="0" borderId="0" xfId="0" applyFont="1" applyAlignment="1">
      <alignment horizontal="center" vertical="center"/>
    </xf>
    <xf numFmtId="49" fontId="4" fillId="0" borderId="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6" fillId="0" borderId="10" xfId="0" applyFont="1" applyFill="1" applyBorder="1" applyAlignment="1" quotePrefix="1">
      <alignment horizontal="center" vertical="center"/>
    </xf>
    <xf numFmtId="0" fontId="7" fillId="0" borderId="10" xfId="0" applyFont="1" applyFill="1" applyBorder="1" applyAlignment="1" quotePrefix="1">
      <alignment horizontal="center" vertical="center"/>
    </xf>
    <xf numFmtId="0" fontId="2" fillId="0" borderId="10" xfId="0" applyFont="1" applyBorder="1" applyAlignment="1">
      <alignment/>
    </xf>
    <xf numFmtId="49" fontId="11" fillId="0" borderId="10" xfId="0" applyNumberFormat="1" applyFont="1" applyBorder="1" applyAlignment="1">
      <alignment horizontal="left" vertical="center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49" fontId="10" fillId="0" borderId="10" xfId="0" applyNumberFormat="1" applyFont="1" applyBorder="1" applyAlignment="1">
      <alignment horizontal="left" vertic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43" fontId="11" fillId="0" borderId="10" xfId="53" applyFont="1" applyBorder="1" applyAlignment="1">
      <alignment horizontal="right" vertical="center"/>
    </xf>
    <xf numFmtId="43" fontId="11" fillId="33" borderId="10" xfId="53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 quotePrefix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 quotePrefix="1">
      <alignment horizontal="center" vertical="center"/>
    </xf>
    <xf numFmtId="0" fontId="7" fillId="0" borderId="10" xfId="0" applyFont="1" applyFill="1" applyBorder="1" applyAlignment="1" quotePrefix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3" fontId="7" fillId="0" borderId="10" xfId="53" applyFont="1" applyFill="1" applyBorder="1" applyAlignment="1">
      <alignment horizontal="center" vertical="center"/>
    </xf>
    <xf numFmtId="43" fontId="8" fillId="0" borderId="10" xfId="53" applyFont="1" applyFill="1" applyBorder="1" applyAlignment="1">
      <alignment horizontal="center" vertical="center"/>
    </xf>
    <xf numFmtId="43" fontId="6" fillId="0" borderId="10" xfId="53" applyFont="1" applyFill="1" applyBorder="1" applyAlignment="1">
      <alignment horizontal="center" vertical="center"/>
    </xf>
    <xf numFmtId="43" fontId="2" fillId="0" borderId="10" xfId="53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0" xfId="0" applyFont="1" applyAlignment="1" quotePrefix="1">
      <alignment horizontal="left" vertical="center"/>
    </xf>
    <xf numFmtId="0" fontId="4" fillId="0" borderId="0" xfId="0" applyFont="1" applyAlignment="1">
      <alignment horizontal="left" vertical="center"/>
    </xf>
    <xf numFmtId="49" fontId="10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49" fontId="11" fillId="0" borderId="10" xfId="0" applyNumberFormat="1" applyFont="1" applyBorder="1" applyAlignment="1">
      <alignment horizontal="center" vertical="center"/>
    </xf>
    <xf numFmtId="43" fontId="11" fillId="0" borderId="17" xfId="53" applyFont="1" applyBorder="1" applyAlignment="1">
      <alignment horizontal="center" vertical="center"/>
    </xf>
    <xf numFmtId="43" fontId="11" fillId="0" borderId="18" xfId="53" applyFont="1" applyBorder="1" applyAlignment="1">
      <alignment horizontal="center" vertical="center"/>
    </xf>
    <xf numFmtId="182" fontId="11" fillId="0" borderId="17" xfId="53" applyNumberFormat="1" applyFont="1" applyBorder="1" applyAlignment="1">
      <alignment horizontal="right" vertical="center"/>
    </xf>
    <xf numFmtId="182" fontId="11" fillId="0" borderId="18" xfId="53" applyNumberFormat="1" applyFont="1" applyBorder="1" applyAlignment="1">
      <alignment horizontal="right" vertical="center"/>
    </xf>
    <xf numFmtId="43" fontId="11" fillId="33" borderId="17" xfId="53" applyFont="1" applyFill="1" applyBorder="1" applyAlignment="1">
      <alignment horizontal="center" vertical="center"/>
    </xf>
    <xf numFmtId="43" fontId="11" fillId="33" borderId="18" xfId="53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0</xdr:rowOff>
    </xdr:from>
    <xdr:to>
      <xdr:col>0</xdr:col>
      <xdr:colOff>628650</xdr:colOff>
      <xdr:row>3</xdr:row>
      <xdr:rowOff>38100</xdr:rowOff>
    </xdr:to>
    <xdr:pic>
      <xdr:nvPicPr>
        <xdr:cNvPr id="1" name="Picture 1" descr="bras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4953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1</xdr:row>
      <xdr:rowOff>0</xdr:rowOff>
    </xdr:from>
    <xdr:to>
      <xdr:col>0</xdr:col>
      <xdr:colOff>628650</xdr:colOff>
      <xdr:row>4</xdr:row>
      <xdr:rowOff>38100</xdr:rowOff>
    </xdr:to>
    <xdr:pic>
      <xdr:nvPicPr>
        <xdr:cNvPr id="1" name="Picture 1" descr="bras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61925"/>
          <a:ext cx="4953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zoomScalePageLayoutView="0" workbookViewId="0" topLeftCell="A1">
      <selection activeCell="D35" sqref="D35"/>
    </sheetView>
  </sheetViews>
  <sheetFormatPr defaultColWidth="9.140625" defaultRowHeight="12.75"/>
  <cols>
    <col min="1" max="1" width="30.00390625" style="1" customWidth="1"/>
    <col min="2" max="2" width="16.00390625" style="1" customWidth="1"/>
    <col min="3" max="3" width="18.140625" style="1" customWidth="1"/>
    <col min="4" max="4" width="15.28125" style="1" customWidth="1"/>
    <col min="5" max="5" width="10.421875" style="1" customWidth="1"/>
    <col min="6" max="6" width="23.7109375" style="1" customWidth="1"/>
    <col min="7" max="7" width="12.00390625" style="1" bestFit="1" customWidth="1"/>
    <col min="8" max="8" width="13.28125" style="1" customWidth="1"/>
    <col min="9" max="9" width="15.8515625" style="1" customWidth="1"/>
    <col min="10" max="16384" width="9.140625" style="1" customWidth="1"/>
  </cols>
  <sheetData>
    <row r="1" spans="1:6" ht="12.75" customHeight="1">
      <c r="A1" s="26" t="s">
        <v>0</v>
      </c>
      <c r="B1" s="26"/>
      <c r="C1" s="26"/>
      <c r="D1" s="26"/>
      <c r="E1" s="26"/>
      <c r="F1" s="26"/>
    </row>
    <row r="2" spans="1:6" ht="12.75" customHeight="1">
      <c r="A2" s="26"/>
      <c r="B2" s="26"/>
      <c r="C2" s="26"/>
      <c r="D2" s="26"/>
      <c r="E2" s="26"/>
      <c r="F2" s="26"/>
    </row>
    <row r="3" spans="1:6" ht="12.75">
      <c r="A3" s="26"/>
      <c r="B3" s="26"/>
      <c r="C3" s="26"/>
      <c r="D3" s="26"/>
      <c r="E3" s="26"/>
      <c r="F3" s="26"/>
    </row>
    <row r="4" spans="10:17" ht="15.75">
      <c r="J4" s="3"/>
      <c r="K4" s="3"/>
      <c r="L4" s="3"/>
      <c r="M4" s="3"/>
      <c r="N4" s="3"/>
      <c r="O4" s="3"/>
      <c r="P4" s="3"/>
      <c r="Q4" s="3"/>
    </row>
    <row r="5" spans="1:9" ht="15.75">
      <c r="A5" s="2" t="s">
        <v>1</v>
      </c>
      <c r="I5" s="10" t="s">
        <v>63</v>
      </c>
    </row>
    <row r="6" spans="1:10" ht="15.75">
      <c r="A6" s="43" t="s">
        <v>2</v>
      </c>
      <c r="B6" s="44"/>
      <c r="C6" s="44"/>
      <c r="D6" s="44"/>
      <c r="E6" s="44"/>
      <c r="F6" s="44"/>
      <c r="G6" s="44"/>
      <c r="H6" s="44"/>
      <c r="I6" s="44"/>
      <c r="J6" s="11"/>
    </row>
    <row r="7" spans="1:9" ht="12.75">
      <c r="A7" s="4"/>
      <c r="B7" s="4"/>
      <c r="C7" s="4"/>
      <c r="D7" s="4"/>
      <c r="E7" s="4"/>
      <c r="F7" s="4"/>
      <c r="G7" s="4"/>
      <c r="H7" s="4"/>
      <c r="I7" s="4"/>
    </row>
    <row r="8" spans="1:9" ht="12.75">
      <c r="A8" s="33" t="s">
        <v>3</v>
      </c>
      <c r="B8" s="32"/>
      <c r="C8" s="32"/>
      <c r="D8" s="32"/>
      <c r="E8" s="32"/>
      <c r="F8" s="33" t="s">
        <v>4</v>
      </c>
      <c r="G8" s="32"/>
      <c r="H8" s="32"/>
      <c r="I8" s="32"/>
    </row>
    <row r="9" spans="1:9" ht="12.75">
      <c r="A9" s="12" t="s">
        <v>5</v>
      </c>
      <c r="B9" s="31" t="s">
        <v>6</v>
      </c>
      <c r="C9" s="32"/>
      <c r="D9" s="31" t="s">
        <v>7</v>
      </c>
      <c r="E9" s="32"/>
      <c r="F9" s="31" t="s">
        <v>6</v>
      </c>
      <c r="G9" s="32"/>
      <c r="H9" s="31" t="s">
        <v>8</v>
      </c>
      <c r="I9" s="32"/>
    </row>
    <row r="10" spans="1:9" ht="12.75">
      <c r="A10" s="12" t="s">
        <v>9</v>
      </c>
      <c r="B10" s="40">
        <v>110381000</v>
      </c>
      <c r="C10" s="41"/>
      <c r="D10" s="40">
        <v>43991756.08</v>
      </c>
      <c r="E10" s="41"/>
      <c r="F10" s="40">
        <v>75150000</v>
      </c>
      <c r="G10" s="41"/>
      <c r="H10" s="40">
        <v>31097719.36</v>
      </c>
      <c r="I10" s="41"/>
    </row>
    <row r="11" spans="1:9" ht="12.75">
      <c r="A11" s="12" t="s">
        <v>10</v>
      </c>
      <c r="B11" s="40">
        <v>150000</v>
      </c>
      <c r="C11" s="41"/>
      <c r="D11" s="40">
        <v>117992.36</v>
      </c>
      <c r="E11" s="41"/>
      <c r="F11" s="34" t="s">
        <v>11</v>
      </c>
      <c r="G11" s="32"/>
      <c r="H11" s="32"/>
      <c r="I11" s="32"/>
    </row>
    <row r="12" spans="1:9" ht="12.75">
      <c r="A12" s="13" t="s">
        <v>12</v>
      </c>
      <c r="B12" s="38">
        <f>SUM(B10:C11)</f>
        <v>110531000</v>
      </c>
      <c r="C12" s="41"/>
      <c r="D12" s="38">
        <f>SUM(D10:E11)</f>
        <v>44109748.44</v>
      </c>
      <c r="E12" s="41"/>
      <c r="F12" s="42" t="s">
        <v>13</v>
      </c>
      <c r="G12" s="32"/>
      <c r="H12" s="42" t="s">
        <v>14</v>
      </c>
      <c r="I12" s="32"/>
    </row>
    <row r="13" spans="1:9" ht="12.75">
      <c r="A13" s="34" t="s">
        <v>15</v>
      </c>
      <c r="B13" s="32"/>
      <c r="C13" s="32"/>
      <c r="D13" s="32"/>
      <c r="E13" s="32"/>
      <c r="F13" s="40">
        <f>D10</f>
        <v>43991756.08</v>
      </c>
      <c r="G13" s="41"/>
      <c r="H13" s="40">
        <f>H10</f>
        <v>31097719.36</v>
      </c>
      <c r="I13" s="41"/>
    </row>
    <row r="14" spans="1:9" ht="12.75">
      <c r="A14" s="12" t="s">
        <v>16</v>
      </c>
      <c r="B14" s="38">
        <f>B12</f>
        <v>110531000</v>
      </c>
      <c r="C14" s="39"/>
      <c r="D14" s="38">
        <f>D12</f>
        <v>44109748.44</v>
      </c>
      <c r="E14" s="39"/>
      <c r="F14" s="34" t="s">
        <v>17</v>
      </c>
      <c r="G14" s="32"/>
      <c r="H14" s="32"/>
      <c r="I14" s="32"/>
    </row>
    <row r="15" spans="1:9" ht="12.75">
      <c r="A15" s="12" t="s">
        <v>18</v>
      </c>
      <c r="B15" s="40">
        <f>B14*60%</f>
        <v>66318600</v>
      </c>
      <c r="C15" s="41"/>
      <c r="D15" s="40">
        <f>D14*60%</f>
        <v>26465849.064</v>
      </c>
      <c r="E15" s="41"/>
      <c r="F15" s="12" t="s">
        <v>19</v>
      </c>
      <c r="G15" s="5">
        <f>F13-H13</f>
        <v>12894036.719999999</v>
      </c>
      <c r="H15" s="12" t="s">
        <v>20</v>
      </c>
      <c r="I15" s="5">
        <v>0</v>
      </c>
    </row>
    <row r="16" spans="1:9" ht="12.75">
      <c r="A16" s="4"/>
      <c r="B16" s="4"/>
      <c r="C16" s="4"/>
      <c r="D16" s="4"/>
      <c r="E16" s="4"/>
      <c r="F16" s="4"/>
      <c r="G16" s="4"/>
      <c r="H16" s="4"/>
      <c r="I16" s="4"/>
    </row>
    <row r="17" spans="1:9" ht="12.75">
      <c r="A17" s="33" t="s">
        <v>21</v>
      </c>
      <c r="B17" s="32"/>
      <c r="C17" s="32"/>
      <c r="D17" s="32"/>
      <c r="E17" s="32"/>
      <c r="F17" s="32"/>
      <c r="G17" s="32"/>
      <c r="H17" s="32"/>
      <c r="I17" s="32"/>
    </row>
    <row r="18" spans="1:9" ht="12.75">
      <c r="A18" s="12" t="s">
        <v>5</v>
      </c>
      <c r="B18" s="34" t="s">
        <v>22</v>
      </c>
      <c r="C18" s="36"/>
      <c r="D18" s="34" t="s">
        <v>23</v>
      </c>
      <c r="E18" s="36"/>
      <c r="F18" s="34" t="s">
        <v>24</v>
      </c>
      <c r="G18" s="36"/>
      <c r="H18" s="34" t="s">
        <v>25</v>
      </c>
      <c r="I18" s="36"/>
    </row>
    <row r="19" spans="1:9" ht="12.75">
      <c r="A19" s="12" t="s">
        <v>5</v>
      </c>
      <c r="B19" s="13" t="s">
        <v>26</v>
      </c>
      <c r="C19" s="12" t="s">
        <v>27</v>
      </c>
      <c r="D19" s="12" t="s">
        <v>26</v>
      </c>
      <c r="E19" s="12" t="s">
        <v>27</v>
      </c>
      <c r="F19" s="12" t="s">
        <v>26</v>
      </c>
      <c r="G19" s="12" t="s">
        <v>27</v>
      </c>
      <c r="H19" s="12" t="s">
        <v>26</v>
      </c>
      <c r="I19" s="12" t="s">
        <v>27</v>
      </c>
    </row>
    <row r="20" spans="1:9" ht="12.75">
      <c r="A20" s="13" t="s">
        <v>16</v>
      </c>
      <c r="B20" s="5">
        <f>SUM(B21:B22)</f>
        <v>110531000</v>
      </c>
      <c r="C20" s="5">
        <f aca="true" t="shared" si="0" ref="B20:I20">SUM(C21:C22)</f>
        <v>100</v>
      </c>
      <c r="D20" s="5">
        <f t="shared" si="0"/>
        <v>41872238.72</v>
      </c>
      <c r="E20" s="5">
        <f t="shared" si="0"/>
        <v>94.92740312712607</v>
      </c>
      <c r="F20" s="5">
        <f t="shared" si="0"/>
        <v>41872238.72</v>
      </c>
      <c r="G20" s="5">
        <f t="shared" si="0"/>
        <v>94.92740312712607</v>
      </c>
      <c r="H20" s="5">
        <f t="shared" si="0"/>
        <v>31016193.61</v>
      </c>
      <c r="I20" s="5">
        <f t="shared" si="0"/>
        <v>70.31596122609854</v>
      </c>
    </row>
    <row r="21" spans="1:9" ht="12.75">
      <c r="A21" s="13" t="s">
        <v>28</v>
      </c>
      <c r="B21" s="5">
        <v>84453000</v>
      </c>
      <c r="C21" s="5">
        <f>SUM(B21/B12*100)</f>
        <v>76.4066189575775</v>
      </c>
      <c r="D21" s="5">
        <v>27640114.35</v>
      </c>
      <c r="E21" s="5">
        <f>SUM(D21/D12*100)</f>
        <v>62.662144599616774</v>
      </c>
      <c r="F21" s="5">
        <v>27640114.35</v>
      </c>
      <c r="G21" s="5">
        <f>SUM(F21/D12*100)</f>
        <v>62.662144599616774</v>
      </c>
      <c r="H21" s="5">
        <v>20572408.48</v>
      </c>
      <c r="I21" s="5">
        <f>SUM(H21/D12*100)</f>
        <v>46.63914261035401</v>
      </c>
    </row>
    <row r="22" spans="1:9" ht="12.75">
      <c r="A22" s="13" t="s">
        <v>29</v>
      </c>
      <c r="B22" s="5">
        <v>26078000</v>
      </c>
      <c r="C22" s="5">
        <f>SUM(B22/B12*100)</f>
        <v>23.593381042422486</v>
      </c>
      <c r="D22" s="5">
        <v>14232124.37</v>
      </c>
      <c r="E22" s="5">
        <f>SUM(D22/D12*100)</f>
        <v>32.2652585275093</v>
      </c>
      <c r="F22" s="5">
        <v>14232124.37</v>
      </c>
      <c r="G22" s="5">
        <f>SUM(F22/D12*100)</f>
        <v>32.2652585275093</v>
      </c>
      <c r="H22" s="5">
        <v>10443785.13</v>
      </c>
      <c r="I22" s="5">
        <f>SUM(H22/D12*100)</f>
        <v>23.676818615744526</v>
      </c>
    </row>
    <row r="23" spans="1:9" ht="12.75">
      <c r="A23" s="37" t="s">
        <v>30</v>
      </c>
      <c r="B23" s="32"/>
      <c r="C23" s="32"/>
      <c r="D23" s="32"/>
      <c r="E23" s="32"/>
      <c r="F23" s="32"/>
      <c r="G23" s="32"/>
      <c r="H23" s="32"/>
      <c r="I23" s="32"/>
    </row>
    <row r="24" spans="1:9" ht="12.75">
      <c r="A24" s="34" t="s">
        <v>28</v>
      </c>
      <c r="B24" s="32"/>
      <c r="C24" s="32"/>
      <c r="D24" s="5">
        <f aca="true" t="shared" si="1" ref="D24:I24">SUM(D25:D26)</f>
        <v>0</v>
      </c>
      <c r="E24" s="5">
        <f t="shared" si="1"/>
        <v>0</v>
      </c>
      <c r="F24" s="5">
        <f t="shared" si="1"/>
        <v>0</v>
      </c>
      <c r="G24" s="5">
        <f t="shared" si="1"/>
        <v>0</v>
      </c>
      <c r="H24" s="5">
        <f t="shared" si="1"/>
        <v>0</v>
      </c>
      <c r="I24" s="5">
        <f t="shared" si="1"/>
        <v>0</v>
      </c>
    </row>
    <row r="25" spans="1:9" ht="12.75">
      <c r="A25" s="34" t="s">
        <v>31</v>
      </c>
      <c r="B25" s="32"/>
      <c r="C25" s="32"/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</row>
    <row r="26" spans="1:9" ht="12.75">
      <c r="A26" s="34" t="s">
        <v>32</v>
      </c>
      <c r="B26" s="32"/>
      <c r="C26" s="32"/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</row>
    <row r="27" spans="1:9" ht="12.75">
      <c r="A27" s="31" t="s">
        <v>5</v>
      </c>
      <c r="B27" s="32"/>
      <c r="C27" s="32"/>
      <c r="D27" s="12" t="s">
        <v>5</v>
      </c>
      <c r="E27" s="12" t="s">
        <v>5</v>
      </c>
      <c r="F27" s="12" t="s">
        <v>5</v>
      </c>
      <c r="G27" s="12" t="s">
        <v>5</v>
      </c>
      <c r="H27" s="12" t="s">
        <v>5</v>
      </c>
      <c r="I27" s="12" t="s">
        <v>5</v>
      </c>
    </row>
    <row r="28" spans="1:9" ht="12.75">
      <c r="A28" s="34" t="s">
        <v>29</v>
      </c>
      <c r="B28" s="32"/>
      <c r="C28" s="32"/>
      <c r="D28" s="5">
        <f aca="true" t="shared" si="2" ref="D28:I28">SUM(D29:D30)</f>
        <v>0</v>
      </c>
      <c r="E28" s="5">
        <f t="shared" si="2"/>
        <v>0</v>
      </c>
      <c r="F28" s="5">
        <f t="shared" si="2"/>
        <v>0</v>
      </c>
      <c r="G28" s="5">
        <f t="shared" si="2"/>
        <v>0</v>
      </c>
      <c r="H28" s="5">
        <f t="shared" si="2"/>
        <v>0</v>
      </c>
      <c r="I28" s="5">
        <f t="shared" si="2"/>
        <v>0</v>
      </c>
    </row>
    <row r="29" spans="1:9" ht="12.75">
      <c r="A29" s="34" t="s">
        <v>31</v>
      </c>
      <c r="B29" s="32"/>
      <c r="C29" s="32"/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</row>
    <row r="30" spans="1:9" ht="12.75">
      <c r="A30" s="34" t="s">
        <v>32</v>
      </c>
      <c r="B30" s="32"/>
      <c r="C30" s="32"/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</row>
    <row r="31" spans="1:9" ht="12.75">
      <c r="A31" s="31" t="s">
        <v>5</v>
      </c>
      <c r="B31" s="32"/>
      <c r="C31" s="32"/>
      <c r="D31" s="12" t="s">
        <v>5</v>
      </c>
      <c r="E31" s="12" t="s">
        <v>5</v>
      </c>
      <c r="F31" s="12" t="s">
        <v>5</v>
      </c>
      <c r="G31" s="12" t="s">
        <v>5</v>
      </c>
      <c r="H31" s="12" t="s">
        <v>5</v>
      </c>
      <c r="I31" s="12" t="s">
        <v>5</v>
      </c>
    </row>
    <row r="32" spans="1:9" ht="12.75">
      <c r="A32" s="33" t="s">
        <v>33</v>
      </c>
      <c r="B32" s="32"/>
      <c r="C32" s="32"/>
      <c r="D32" s="32"/>
      <c r="E32" s="32"/>
      <c r="F32" s="32"/>
      <c r="G32" s="32"/>
      <c r="H32" s="32"/>
      <c r="I32" s="32"/>
    </row>
    <row r="33" spans="1:9" ht="12.75">
      <c r="A33" s="34" t="s">
        <v>16</v>
      </c>
      <c r="B33" s="32"/>
      <c r="C33" s="32"/>
      <c r="D33" s="5">
        <f aca="true" t="shared" si="3" ref="D33:I33">SUM(D34:D35)</f>
        <v>41872238.72</v>
      </c>
      <c r="E33" s="5">
        <f t="shared" si="3"/>
        <v>94.92740312712607</v>
      </c>
      <c r="F33" s="5">
        <f t="shared" si="3"/>
        <v>41872238.72</v>
      </c>
      <c r="G33" s="5">
        <f t="shared" si="3"/>
        <v>94.92740312712607</v>
      </c>
      <c r="H33" s="5">
        <f t="shared" si="3"/>
        <v>31016193.61</v>
      </c>
      <c r="I33" s="5">
        <f t="shared" si="3"/>
        <v>70.31596122609854</v>
      </c>
    </row>
    <row r="34" spans="1:9" ht="12.75">
      <c r="A34" s="34" t="s">
        <v>28</v>
      </c>
      <c r="B34" s="32"/>
      <c r="C34" s="32"/>
      <c r="D34" s="5">
        <f aca="true" t="shared" si="4" ref="D34:I34">SUM(D21-D24)</f>
        <v>27640114.35</v>
      </c>
      <c r="E34" s="5">
        <f t="shared" si="4"/>
        <v>62.662144599616774</v>
      </c>
      <c r="F34" s="5">
        <f t="shared" si="4"/>
        <v>27640114.35</v>
      </c>
      <c r="G34" s="5">
        <f t="shared" si="4"/>
        <v>62.662144599616774</v>
      </c>
      <c r="H34" s="5">
        <f t="shared" si="4"/>
        <v>20572408.48</v>
      </c>
      <c r="I34" s="5">
        <f t="shared" si="4"/>
        <v>46.63914261035401</v>
      </c>
    </row>
    <row r="35" spans="1:9" ht="12.75">
      <c r="A35" s="34" t="s">
        <v>29</v>
      </c>
      <c r="B35" s="32"/>
      <c r="C35" s="32"/>
      <c r="D35" s="5">
        <f aca="true" t="shared" si="5" ref="D35:I35">SUM(D22-D28)</f>
        <v>14232124.37</v>
      </c>
      <c r="E35" s="5">
        <f t="shared" si="5"/>
        <v>32.2652585275093</v>
      </c>
      <c r="F35" s="5">
        <f t="shared" si="5"/>
        <v>14232124.37</v>
      </c>
      <c r="G35" s="5">
        <f t="shared" si="5"/>
        <v>32.2652585275093</v>
      </c>
      <c r="H35" s="5">
        <f t="shared" si="5"/>
        <v>10443785.13</v>
      </c>
      <c r="I35" s="5">
        <f t="shared" si="5"/>
        <v>23.676818615744526</v>
      </c>
    </row>
    <row r="36" spans="1:9" ht="12.75">
      <c r="A36" s="6"/>
      <c r="B36" s="6"/>
      <c r="C36" s="6"/>
      <c r="D36" s="7"/>
      <c r="E36" s="7"/>
      <c r="F36" s="7"/>
      <c r="G36" s="7"/>
      <c r="H36" s="7"/>
      <c r="I36" s="7"/>
    </row>
    <row r="37" spans="1:2" ht="12.75">
      <c r="A37" s="8"/>
      <c r="B37" s="8"/>
    </row>
    <row r="38" spans="1:8" ht="12.75">
      <c r="A38" s="35" t="s">
        <v>34</v>
      </c>
      <c r="B38" s="35"/>
      <c r="F38" s="28" t="s">
        <v>40</v>
      </c>
      <c r="G38" s="28"/>
      <c r="H38" s="28"/>
    </row>
    <row r="39" spans="1:8" ht="12.75">
      <c r="A39" s="27" t="s">
        <v>35</v>
      </c>
      <c r="B39" s="27"/>
      <c r="F39" s="27" t="s">
        <v>41</v>
      </c>
      <c r="G39" s="27"/>
      <c r="H39" s="27"/>
    </row>
    <row r="40" spans="1:8" ht="12.75">
      <c r="A40" s="9"/>
      <c r="B40" s="9"/>
      <c r="F40" s="9"/>
      <c r="G40" s="9"/>
      <c r="H40" s="9"/>
    </row>
    <row r="41" spans="1:8" ht="12.75">
      <c r="A41" s="8"/>
      <c r="B41" s="8"/>
      <c r="F41" s="8"/>
      <c r="G41" s="8"/>
      <c r="H41" s="8"/>
    </row>
    <row r="42" spans="1:8" ht="12.75">
      <c r="A42" s="28" t="s">
        <v>39</v>
      </c>
      <c r="B42" s="28"/>
      <c r="F42" s="29" t="s">
        <v>36</v>
      </c>
      <c r="G42" s="29"/>
      <c r="H42" s="29"/>
    </row>
    <row r="43" spans="1:8" ht="12.75">
      <c r="A43" s="27" t="s">
        <v>37</v>
      </c>
      <c r="B43" s="27"/>
      <c r="F43" s="30" t="s">
        <v>38</v>
      </c>
      <c r="G43" s="30"/>
      <c r="H43" s="30"/>
    </row>
    <row r="44" spans="6:8" ht="12.75">
      <c r="F44" s="25" t="s">
        <v>42</v>
      </c>
      <c r="G44" s="25"/>
      <c r="H44" s="25"/>
    </row>
  </sheetData>
  <sheetProtection/>
  <mergeCells count="54">
    <mergeCell ref="A6:I6"/>
    <mergeCell ref="A8:E8"/>
    <mergeCell ref="F8:I8"/>
    <mergeCell ref="B9:C9"/>
    <mergeCell ref="D9:E9"/>
    <mergeCell ref="F9:G9"/>
    <mergeCell ref="H9:I9"/>
    <mergeCell ref="B10:C10"/>
    <mergeCell ref="D10:E10"/>
    <mergeCell ref="F10:G10"/>
    <mergeCell ref="H10:I10"/>
    <mergeCell ref="B11:C11"/>
    <mergeCell ref="D11:E11"/>
    <mergeCell ref="F11:I11"/>
    <mergeCell ref="B12:C12"/>
    <mergeCell ref="D12:E12"/>
    <mergeCell ref="F12:G12"/>
    <mergeCell ref="H12:I12"/>
    <mergeCell ref="A13:E13"/>
    <mergeCell ref="F13:G13"/>
    <mergeCell ref="H13:I13"/>
    <mergeCell ref="B14:C14"/>
    <mergeCell ref="D14:E14"/>
    <mergeCell ref="F14:I14"/>
    <mergeCell ref="B15:C15"/>
    <mergeCell ref="D15:E15"/>
    <mergeCell ref="A17:I17"/>
    <mergeCell ref="A30:C30"/>
    <mergeCell ref="B18:C18"/>
    <mergeCell ref="D18:E18"/>
    <mergeCell ref="F18:G18"/>
    <mergeCell ref="H18:I18"/>
    <mergeCell ref="A23:I23"/>
    <mergeCell ref="A24:C24"/>
    <mergeCell ref="A33:C33"/>
    <mergeCell ref="A34:C34"/>
    <mergeCell ref="A35:C35"/>
    <mergeCell ref="A38:B38"/>
    <mergeCell ref="F38:H38"/>
    <mergeCell ref="A25:C25"/>
    <mergeCell ref="A26:C26"/>
    <mergeCell ref="A27:C27"/>
    <mergeCell ref="A28:C28"/>
    <mergeCell ref="A29:C29"/>
    <mergeCell ref="F44:H44"/>
    <mergeCell ref="A1:F3"/>
    <mergeCell ref="A39:B39"/>
    <mergeCell ref="F39:H39"/>
    <mergeCell ref="A42:B42"/>
    <mergeCell ref="F42:H42"/>
    <mergeCell ref="A43:B43"/>
    <mergeCell ref="F43:H43"/>
    <mergeCell ref="A31:C31"/>
    <mergeCell ref="A32:I32"/>
  </mergeCells>
  <printOptions/>
  <pageMargins left="0.51" right="0.51" top="0.59" bottom="0.59" header="0.51" footer="0.51"/>
  <pageSetup horizontalDpi="600" verticalDpi="600" orientation="landscape" paperSize="9" scale="8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5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5.00390625" style="1" customWidth="1"/>
    <col min="2" max="2" width="17.421875" style="1" customWidth="1"/>
    <col min="3" max="3" width="18.7109375" style="1" customWidth="1"/>
    <col min="4" max="4" width="12.8515625" style="1" bestFit="1" customWidth="1"/>
    <col min="5" max="5" width="19.57421875" style="1" customWidth="1"/>
    <col min="6" max="6" width="12.8515625" style="1" bestFit="1" customWidth="1"/>
    <col min="7" max="7" width="15.140625" style="1" customWidth="1"/>
    <col min="8" max="8" width="12.8515625" style="1" bestFit="1" customWidth="1"/>
    <col min="9" max="9" width="16.28125" style="1" customWidth="1"/>
    <col min="10" max="16384" width="9.140625" style="1" customWidth="1"/>
  </cols>
  <sheetData>
    <row r="2" spans="1:6" ht="12.75" customHeight="1">
      <c r="A2" s="26" t="s">
        <v>0</v>
      </c>
      <c r="B2" s="26"/>
      <c r="C2" s="26"/>
      <c r="D2" s="26"/>
      <c r="E2" s="26"/>
      <c r="F2" s="26"/>
    </row>
    <row r="3" spans="1:6" ht="12.75" customHeight="1">
      <c r="A3" s="26"/>
      <c r="B3" s="26"/>
      <c r="C3" s="26"/>
      <c r="D3" s="26"/>
      <c r="E3" s="26"/>
      <c r="F3" s="26"/>
    </row>
    <row r="4" spans="1:6" ht="12.75">
      <c r="A4" s="26"/>
      <c r="B4" s="26"/>
      <c r="C4" s="26"/>
      <c r="D4" s="26"/>
      <c r="E4" s="26"/>
      <c r="F4" s="26"/>
    </row>
    <row r="5" ht="12.75"/>
    <row r="6" spans="1:9" ht="15.75">
      <c r="A6" s="2" t="s">
        <v>1</v>
      </c>
      <c r="I6" s="10" t="s">
        <v>63</v>
      </c>
    </row>
    <row r="7" ht="15.75">
      <c r="A7" s="2" t="s">
        <v>43</v>
      </c>
    </row>
    <row r="9" spans="1:9" ht="12.75">
      <c r="A9" s="45" t="s">
        <v>44</v>
      </c>
      <c r="B9" s="46"/>
      <c r="C9" s="46"/>
      <c r="D9" s="46"/>
      <c r="E9" s="46"/>
      <c r="F9" s="45" t="s">
        <v>45</v>
      </c>
      <c r="G9" s="46"/>
      <c r="H9" s="46"/>
      <c r="I9" s="46"/>
    </row>
    <row r="10" spans="1:9" ht="12.75">
      <c r="A10" s="14"/>
      <c r="B10" s="47" t="s">
        <v>6</v>
      </c>
      <c r="C10" s="46"/>
      <c r="D10" s="47" t="s">
        <v>46</v>
      </c>
      <c r="E10" s="46"/>
      <c r="F10" s="47" t="s">
        <v>47</v>
      </c>
      <c r="G10" s="46"/>
      <c r="H10" s="47" t="s">
        <v>48</v>
      </c>
      <c r="I10" s="46"/>
    </row>
    <row r="11" spans="1:9" ht="12.75">
      <c r="A11" s="15" t="s">
        <v>49</v>
      </c>
      <c r="B11" s="48">
        <v>251018500</v>
      </c>
      <c r="C11" s="49"/>
      <c r="D11" s="48">
        <v>100685050.01</v>
      </c>
      <c r="E11" s="49"/>
      <c r="F11" s="16"/>
      <c r="G11" s="17"/>
      <c r="H11" s="17"/>
      <c r="I11" s="18"/>
    </row>
    <row r="12" spans="1:9" ht="12.75">
      <c r="A12" s="15" t="s">
        <v>50</v>
      </c>
      <c r="B12" s="48">
        <v>77650000</v>
      </c>
      <c r="C12" s="49"/>
      <c r="D12" s="48">
        <v>24697936.47</v>
      </c>
      <c r="E12" s="49"/>
      <c r="F12" s="16"/>
      <c r="G12" s="17"/>
      <c r="H12" s="17"/>
      <c r="I12" s="18"/>
    </row>
    <row r="13" spans="1:9" ht="12.75">
      <c r="A13" s="15" t="s">
        <v>51</v>
      </c>
      <c r="B13" s="48">
        <v>303700000</v>
      </c>
      <c r="C13" s="49"/>
      <c r="D13" s="48">
        <v>130790591.7</v>
      </c>
      <c r="E13" s="49"/>
      <c r="F13" s="16"/>
      <c r="G13" s="17"/>
      <c r="H13" s="17"/>
      <c r="I13" s="18"/>
    </row>
    <row r="14" spans="1:9" ht="12.75">
      <c r="A14" s="19" t="s">
        <v>16</v>
      </c>
      <c r="B14" s="48">
        <f>SUM(B11:C13)</f>
        <v>632368500</v>
      </c>
      <c r="C14" s="49"/>
      <c r="D14" s="48">
        <f>SUM(D11:E13)</f>
        <v>256173578.18</v>
      </c>
      <c r="E14" s="49"/>
      <c r="F14" s="45" t="s">
        <v>16</v>
      </c>
      <c r="G14" s="46"/>
      <c r="H14" s="46"/>
      <c r="I14" s="46"/>
    </row>
    <row r="15" spans="1:9" ht="12.75">
      <c r="A15" s="15" t="s">
        <v>4</v>
      </c>
      <c r="B15" s="50">
        <v>-75150000</v>
      </c>
      <c r="C15" s="51"/>
      <c r="D15" s="50">
        <v>-31097719.36</v>
      </c>
      <c r="E15" s="51"/>
      <c r="F15" s="48">
        <f>SUM(B14*25%)</f>
        <v>158092125</v>
      </c>
      <c r="G15" s="49"/>
      <c r="H15" s="48">
        <f>SUM(D14*25%)</f>
        <v>64043394.545</v>
      </c>
      <c r="I15" s="49"/>
    </row>
    <row r="16" spans="1:9" ht="12.75">
      <c r="A16" s="19" t="s">
        <v>52</v>
      </c>
      <c r="B16" s="48">
        <f>SUM(B14:C15)</f>
        <v>557218500</v>
      </c>
      <c r="C16" s="49"/>
      <c r="D16" s="52">
        <f>SUM(D14:E15)</f>
        <v>225075858.82</v>
      </c>
      <c r="E16" s="53"/>
      <c r="F16" s="20"/>
      <c r="G16" s="8"/>
      <c r="H16" s="8"/>
      <c r="I16" s="21"/>
    </row>
    <row r="18" spans="1:9" ht="12.75">
      <c r="A18" s="45" t="s">
        <v>21</v>
      </c>
      <c r="B18" s="46"/>
      <c r="C18" s="46"/>
      <c r="D18" s="46"/>
      <c r="E18" s="46"/>
      <c r="F18" s="46"/>
      <c r="G18" s="46"/>
      <c r="H18" s="46"/>
      <c r="I18" s="46"/>
    </row>
    <row r="19" spans="1:9" ht="12.75">
      <c r="A19" s="14"/>
      <c r="B19" s="14"/>
      <c r="C19" s="14"/>
      <c r="D19" s="14"/>
      <c r="E19" s="14"/>
      <c r="F19" s="14"/>
      <c r="G19" s="14"/>
      <c r="H19" s="14"/>
      <c r="I19" s="14"/>
    </row>
    <row r="20" spans="1:9" ht="12.75">
      <c r="A20" s="14"/>
      <c r="B20" s="47" t="s">
        <v>53</v>
      </c>
      <c r="C20" s="46"/>
      <c r="D20" s="47" t="s">
        <v>54</v>
      </c>
      <c r="E20" s="46"/>
      <c r="F20" s="47" t="s">
        <v>55</v>
      </c>
      <c r="G20" s="46"/>
      <c r="H20" s="47" t="s">
        <v>25</v>
      </c>
      <c r="I20" s="46"/>
    </row>
    <row r="21" spans="1:9" ht="12.75">
      <c r="A21" s="14"/>
      <c r="B21" s="15" t="s">
        <v>26</v>
      </c>
      <c r="C21" s="15" t="s">
        <v>27</v>
      </c>
      <c r="D21" s="15" t="s">
        <v>26</v>
      </c>
      <c r="E21" s="15" t="s">
        <v>27</v>
      </c>
      <c r="F21" s="15" t="s">
        <v>26</v>
      </c>
      <c r="G21" s="15" t="s">
        <v>27</v>
      </c>
      <c r="H21" s="15" t="s">
        <v>26</v>
      </c>
      <c r="I21" s="15" t="s">
        <v>27</v>
      </c>
    </row>
    <row r="22" spans="1:9" ht="12.75">
      <c r="A22" s="19" t="s">
        <v>16</v>
      </c>
      <c r="B22" s="22">
        <f aca="true" t="shared" si="0" ref="B22:I22">SUM(B23:B26)</f>
        <v>187691300</v>
      </c>
      <c r="C22" s="22">
        <f t="shared" si="0"/>
        <v>29.680684600830055</v>
      </c>
      <c r="D22" s="23">
        <f t="shared" si="0"/>
        <v>98559934.36</v>
      </c>
      <c r="E22" s="23">
        <f t="shared" si="0"/>
        <v>38.47388753368897</v>
      </c>
      <c r="F22" s="23">
        <f t="shared" si="0"/>
        <v>62560123.18</v>
      </c>
      <c r="G22" s="23">
        <f t="shared" si="0"/>
        <v>24.42098971504478</v>
      </c>
      <c r="H22" s="23">
        <f t="shared" si="0"/>
        <v>57272809.85</v>
      </c>
      <c r="I22" s="23">
        <f t="shared" si="0"/>
        <v>22.35703239065402</v>
      </c>
    </row>
    <row r="23" spans="1:9" ht="12.75">
      <c r="A23" s="19" t="s">
        <v>56</v>
      </c>
      <c r="B23" s="22">
        <v>61131000</v>
      </c>
      <c r="C23" s="22">
        <f>SUM(B23/B14*100)</f>
        <v>9.66699005405867</v>
      </c>
      <c r="D23" s="22">
        <v>41065071.55</v>
      </c>
      <c r="E23" s="22">
        <f>SUM(D23/D14*100)</f>
        <v>16.030174478472436</v>
      </c>
      <c r="F23" s="22">
        <v>16605835</v>
      </c>
      <c r="G23" s="22">
        <f>SUM(F23/D14*100)</f>
        <v>6.482259067456181</v>
      </c>
      <c r="H23" s="22">
        <v>13644642.19</v>
      </c>
      <c r="I23" s="22">
        <f>SUM(H23/D14*100)</f>
        <v>5.326326894029879</v>
      </c>
    </row>
    <row r="24" spans="1:9" ht="12.75">
      <c r="A24" s="19" t="s">
        <v>57</v>
      </c>
      <c r="B24" s="22">
        <v>51410300</v>
      </c>
      <c r="C24" s="22">
        <f>SUM(B24/B14*100)</f>
        <v>8.129800899317408</v>
      </c>
      <c r="D24" s="22">
        <v>26397143.45</v>
      </c>
      <c r="E24" s="22">
        <f>SUM(D24/D14*100)</f>
        <v>10.30439736897928</v>
      </c>
      <c r="F24" s="22">
        <v>14856568.82</v>
      </c>
      <c r="G24" s="22">
        <f>SUM(F24/D14*100)</f>
        <v>5.799414961351343</v>
      </c>
      <c r="H24" s="22">
        <v>12530448.3</v>
      </c>
      <c r="I24" s="22">
        <f>SUM(H24/D14*100)</f>
        <v>4.891389810386885</v>
      </c>
    </row>
    <row r="25" spans="1:9" ht="12.75">
      <c r="A25" s="19" t="s">
        <v>58</v>
      </c>
      <c r="B25" s="22">
        <v>0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</row>
    <row r="26" spans="1:9" ht="12.75">
      <c r="A26" s="19" t="s">
        <v>4</v>
      </c>
      <c r="B26" s="22">
        <f>B15*-1</f>
        <v>75150000</v>
      </c>
      <c r="C26" s="22">
        <f>SUM(B26/B14*100)</f>
        <v>11.883893647453975</v>
      </c>
      <c r="D26" s="22">
        <f>D15*-1</f>
        <v>31097719.36</v>
      </c>
      <c r="E26" s="22">
        <f>SUM(D26/D14*100)</f>
        <v>12.139315686237255</v>
      </c>
      <c r="F26" s="22">
        <f>D26</f>
        <v>31097719.36</v>
      </c>
      <c r="G26" s="22">
        <f>SUM(F26/D14*100)</f>
        <v>12.139315686237255</v>
      </c>
      <c r="H26" s="22">
        <f>D26</f>
        <v>31097719.36</v>
      </c>
      <c r="I26" s="22">
        <f>SUM(H26/D14*100)</f>
        <v>12.139315686237255</v>
      </c>
    </row>
    <row r="28" spans="1:9" ht="12.75">
      <c r="A28" s="45" t="s">
        <v>30</v>
      </c>
      <c r="B28" s="46"/>
      <c r="C28" s="46"/>
      <c r="D28" s="46"/>
      <c r="E28" s="46"/>
      <c r="F28" s="46"/>
      <c r="G28" s="46"/>
      <c r="H28" s="46"/>
      <c r="I28" s="46"/>
    </row>
    <row r="29" spans="1:9" ht="12.75">
      <c r="A29" s="45" t="s">
        <v>56</v>
      </c>
      <c r="B29" s="46"/>
      <c r="C29" s="46"/>
      <c r="D29" s="14"/>
      <c r="E29" s="14"/>
      <c r="F29" s="14"/>
      <c r="G29" s="14"/>
      <c r="H29" s="14"/>
      <c r="I29" s="14"/>
    </row>
    <row r="30" spans="1:9" ht="12.75">
      <c r="A30" s="47" t="s">
        <v>59</v>
      </c>
      <c r="B30" s="46"/>
      <c r="C30" s="46"/>
      <c r="D30" s="22">
        <v>15699.5</v>
      </c>
      <c r="E30" s="22">
        <f>SUM(D30/D14*100)</f>
        <v>0.006128461846665845</v>
      </c>
      <c r="F30" s="22">
        <f>D30</f>
        <v>15699.5</v>
      </c>
      <c r="G30" s="22">
        <f>E30</f>
        <v>0.006128461846665845</v>
      </c>
      <c r="H30" s="22">
        <f>D30</f>
        <v>15699.5</v>
      </c>
      <c r="I30" s="22">
        <f>E30</f>
        <v>0.006128461846665845</v>
      </c>
    </row>
    <row r="31" spans="1:9" ht="12.75">
      <c r="A31" s="45" t="s">
        <v>60</v>
      </c>
      <c r="B31" s="46"/>
      <c r="C31" s="46"/>
      <c r="D31" s="14"/>
      <c r="E31" s="14"/>
      <c r="F31" s="14"/>
      <c r="G31" s="14"/>
      <c r="H31" s="14"/>
      <c r="I31" s="14"/>
    </row>
    <row r="32" spans="1:9" ht="12.75">
      <c r="A32" s="47" t="s">
        <v>59</v>
      </c>
      <c r="B32" s="46"/>
      <c r="C32" s="46"/>
      <c r="D32" s="22">
        <v>0</v>
      </c>
      <c r="E32" s="22">
        <f>SUM(D32/D14*100)</f>
        <v>0</v>
      </c>
      <c r="F32" s="22">
        <f>D32</f>
        <v>0</v>
      </c>
      <c r="G32" s="22">
        <f>E32</f>
        <v>0</v>
      </c>
      <c r="H32" s="22">
        <f>D32</f>
        <v>0</v>
      </c>
      <c r="I32" s="22">
        <f>E32</f>
        <v>0</v>
      </c>
    </row>
    <row r="33" spans="1:9" ht="12.75">
      <c r="A33" s="45" t="s">
        <v>61</v>
      </c>
      <c r="B33" s="46"/>
      <c r="C33" s="46"/>
      <c r="D33" s="22">
        <v>0</v>
      </c>
      <c r="E33" s="22">
        <v>0</v>
      </c>
      <c r="F33" s="22">
        <v>0</v>
      </c>
      <c r="G33" s="22">
        <v>0</v>
      </c>
      <c r="H33" s="22">
        <v>81525.75</v>
      </c>
      <c r="I33" s="22">
        <f>SUM(H33/D14*100)</f>
        <v>0.0318244178729143</v>
      </c>
    </row>
    <row r="35" spans="1:9" ht="12.75">
      <c r="A35" s="45" t="s">
        <v>33</v>
      </c>
      <c r="B35" s="46"/>
      <c r="C35" s="46"/>
      <c r="D35" s="46"/>
      <c r="E35" s="46"/>
      <c r="F35" s="46"/>
      <c r="G35" s="46"/>
      <c r="H35" s="46"/>
      <c r="I35" s="46"/>
    </row>
    <row r="36" spans="1:9" ht="12.75">
      <c r="A36" s="45" t="s">
        <v>16</v>
      </c>
      <c r="B36" s="46"/>
      <c r="C36" s="46"/>
      <c r="D36" s="23">
        <f aca="true" t="shared" si="1" ref="D36:I36">SUM(D37:D40)</f>
        <v>98544234.86</v>
      </c>
      <c r="E36" s="22">
        <f t="shared" si="1"/>
        <v>38.46775907184231</v>
      </c>
      <c r="F36" s="22">
        <f t="shared" si="1"/>
        <v>62544423.68</v>
      </c>
      <c r="G36" s="22">
        <f t="shared" si="1"/>
        <v>24.41486125319811</v>
      </c>
      <c r="H36" s="22">
        <f t="shared" si="1"/>
        <v>57175584.6</v>
      </c>
      <c r="I36" s="22">
        <f t="shared" si="1"/>
        <v>22.31907951093444</v>
      </c>
    </row>
    <row r="37" spans="1:9" ht="12.75">
      <c r="A37" s="45" t="s">
        <v>56</v>
      </c>
      <c r="B37" s="46"/>
      <c r="C37" s="46"/>
      <c r="D37" s="23">
        <f aca="true" t="shared" si="2" ref="D37:I37">SUM(D23-D30)</f>
        <v>41049372.05</v>
      </c>
      <c r="E37" s="22">
        <f t="shared" si="2"/>
        <v>16.02404601662577</v>
      </c>
      <c r="F37" s="22">
        <f t="shared" si="2"/>
        <v>16590135.5</v>
      </c>
      <c r="G37" s="22">
        <f t="shared" si="2"/>
        <v>6.476130605609515</v>
      </c>
      <c r="H37" s="22">
        <f t="shared" si="2"/>
        <v>13628942.69</v>
      </c>
      <c r="I37" s="22">
        <f t="shared" si="2"/>
        <v>5.320198432183213</v>
      </c>
    </row>
    <row r="38" spans="1:9" ht="12.75">
      <c r="A38" s="45" t="s">
        <v>62</v>
      </c>
      <c r="B38" s="46"/>
      <c r="C38" s="46"/>
      <c r="D38" s="23">
        <f aca="true" t="shared" si="3" ref="D38:I38">SUM(D24-D32)</f>
        <v>26397143.45</v>
      </c>
      <c r="E38" s="22">
        <f t="shared" si="3"/>
        <v>10.30439736897928</v>
      </c>
      <c r="F38" s="22">
        <f t="shared" si="3"/>
        <v>14856568.82</v>
      </c>
      <c r="G38" s="22">
        <f t="shared" si="3"/>
        <v>5.799414961351343</v>
      </c>
      <c r="H38" s="22">
        <f t="shared" si="3"/>
        <v>12530448.3</v>
      </c>
      <c r="I38" s="22">
        <f t="shared" si="3"/>
        <v>4.891389810386885</v>
      </c>
    </row>
    <row r="39" spans="1:9" ht="12.75">
      <c r="A39" s="45" t="s">
        <v>58</v>
      </c>
      <c r="B39" s="46"/>
      <c r="C39" s="46"/>
      <c r="D39" s="23">
        <f aca="true" t="shared" si="4" ref="D39:I39">SUM(D25)</f>
        <v>0</v>
      </c>
      <c r="E39" s="22">
        <f t="shared" si="4"/>
        <v>0</v>
      </c>
      <c r="F39" s="22">
        <f t="shared" si="4"/>
        <v>0</v>
      </c>
      <c r="G39" s="22">
        <f t="shared" si="4"/>
        <v>0</v>
      </c>
      <c r="H39" s="22">
        <f t="shared" si="4"/>
        <v>0</v>
      </c>
      <c r="I39" s="22">
        <f t="shared" si="4"/>
        <v>0</v>
      </c>
    </row>
    <row r="40" spans="1:9" ht="12.75">
      <c r="A40" s="45" t="s">
        <v>4</v>
      </c>
      <c r="B40" s="46"/>
      <c r="C40" s="46"/>
      <c r="D40" s="23">
        <f aca="true" t="shared" si="5" ref="D40:I40">SUM(D26-D33)</f>
        <v>31097719.36</v>
      </c>
      <c r="E40" s="22">
        <f t="shared" si="5"/>
        <v>12.139315686237255</v>
      </c>
      <c r="F40" s="22">
        <f t="shared" si="5"/>
        <v>31097719.36</v>
      </c>
      <c r="G40" s="22">
        <f t="shared" si="5"/>
        <v>12.139315686237255</v>
      </c>
      <c r="H40" s="22">
        <f t="shared" si="5"/>
        <v>31016193.61</v>
      </c>
      <c r="I40" s="22">
        <f t="shared" si="5"/>
        <v>12.107491268364342</v>
      </c>
    </row>
    <row r="43" spans="1:7" ht="12.75">
      <c r="A43" s="8"/>
      <c r="B43" s="8"/>
      <c r="F43" s="8"/>
      <c r="G43" s="8"/>
    </row>
    <row r="44" spans="1:8" ht="12.75">
      <c r="A44" s="35" t="s">
        <v>34</v>
      </c>
      <c r="B44" s="35"/>
      <c r="F44" s="28" t="s">
        <v>40</v>
      </c>
      <c r="G44" s="28"/>
      <c r="H44" s="28"/>
    </row>
    <row r="45" spans="1:8" ht="12.75">
      <c r="A45" s="27" t="s">
        <v>35</v>
      </c>
      <c r="B45" s="27"/>
      <c r="F45" s="27" t="s">
        <v>41</v>
      </c>
      <c r="G45" s="27"/>
      <c r="H45" s="27"/>
    </row>
    <row r="47" spans="1:2" ht="12.75">
      <c r="A47" s="8"/>
      <c r="B47" s="8"/>
    </row>
    <row r="48" spans="1:7" ht="12.75">
      <c r="A48" s="28" t="s">
        <v>39</v>
      </c>
      <c r="B48" s="28"/>
      <c r="F48" s="29" t="s">
        <v>36</v>
      </c>
      <c r="G48" s="29"/>
    </row>
    <row r="49" spans="1:7" ht="12.75">
      <c r="A49" s="27" t="s">
        <v>37</v>
      </c>
      <c r="B49" s="27"/>
      <c r="F49" s="30" t="s">
        <v>38</v>
      </c>
      <c r="G49" s="30"/>
    </row>
    <row r="50" spans="6:7" ht="12.75">
      <c r="F50" s="24" t="s">
        <v>42</v>
      </c>
      <c r="G50" s="24"/>
    </row>
  </sheetData>
  <sheetProtection/>
  <mergeCells count="47">
    <mergeCell ref="A49:B49"/>
    <mergeCell ref="F49:G49"/>
    <mergeCell ref="A44:B44"/>
    <mergeCell ref="F44:H44"/>
    <mergeCell ref="A45:B45"/>
    <mergeCell ref="F45:H45"/>
    <mergeCell ref="A48:B48"/>
    <mergeCell ref="F48:G48"/>
    <mergeCell ref="A35:I35"/>
    <mergeCell ref="A36:C36"/>
    <mergeCell ref="A37:C37"/>
    <mergeCell ref="A38:C38"/>
    <mergeCell ref="A39:C39"/>
    <mergeCell ref="A40:C40"/>
    <mergeCell ref="A28:I28"/>
    <mergeCell ref="A29:C29"/>
    <mergeCell ref="A30:C30"/>
    <mergeCell ref="A31:C31"/>
    <mergeCell ref="A32:C32"/>
    <mergeCell ref="A33:C33"/>
    <mergeCell ref="B16:C16"/>
    <mergeCell ref="D16:E16"/>
    <mergeCell ref="A18:I18"/>
    <mergeCell ref="B20:C20"/>
    <mergeCell ref="D20:E20"/>
    <mergeCell ref="F20:G20"/>
    <mergeCell ref="H20:I20"/>
    <mergeCell ref="B14:C14"/>
    <mergeCell ref="D14:E14"/>
    <mergeCell ref="F14:I14"/>
    <mergeCell ref="B15:C15"/>
    <mergeCell ref="D15:E15"/>
    <mergeCell ref="F15:G15"/>
    <mergeCell ref="H15:I15"/>
    <mergeCell ref="B11:C11"/>
    <mergeCell ref="D11:E11"/>
    <mergeCell ref="B12:C12"/>
    <mergeCell ref="D12:E12"/>
    <mergeCell ref="B13:C13"/>
    <mergeCell ref="D13:E13"/>
    <mergeCell ref="A2:F4"/>
    <mergeCell ref="A9:E9"/>
    <mergeCell ref="F9:I9"/>
    <mergeCell ref="B10:C10"/>
    <mergeCell ref="D10:E10"/>
    <mergeCell ref="F10:G10"/>
    <mergeCell ref="H10:I10"/>
  </mergeCells>
  <printOptions horizontalCentered="1"/>
  <pageMargins left="0.2" right="0.2" top="0.39" bottom="0" header="0" footer="0"/>
  <pageSetup horizontalDpi="600" verticalDpi="600" orientation="landscape" scale="9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</dc:creator>
  <cp:keywords/>
  <dc:description/>
  <cp:lastModifiedBy>Mariana Alves Rizato de Castro</cp:lastModifiedBy>
  <cp:lastPrinted>2017-07-24T11:18:41Z</cp:lastPrinted>
  <dcterms:created xsi:type="dcterms:W3CDTF">2012-01-25T11:45:17Z</dcterms:created>
  <dcterms:modified xsi:type="dcterms:W3CDTF">2019-05-23T13:55:52Z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1046-10.2.0.5942</vt:lpwstr>
  </property>
</Properties>
</file>